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arm\OneDrive\Desktop\BEEAH Personal Folder\EMFT\Mubadala Nov 2024\Day 1\"/>
    </mc:Choice>
  </mc:AlternateContent>
  <xr:revisionPtr revIDLastSave="0" documentId="13_ncr:1_{C19C5642-421A-4625-9BC8-31F2E47F3041}" xr6:coauthVersionLast="47" xr6:coauthVersionMax="47" xr10:uidLastSave="{00000000-0000-0000-0000-000000000000}"/>
  <bookViews>
    <workbookView xWindow="-110" yWindow="-110" windowWidth="19420" windowHeight="10300" xr2:uid="{BBD436F8-5D8A-47F1-BFB6-A43D0B999666}"/>
  </bookViews>
  <sheets>
    <sheet name="5 Point test" sheetId="3" r:id="rId1"/>
    <sheet name="Ex 1" sheetId="1" r:id="rId2"/>
    <sheet name="Ex 2" sheetId="4" r:id="rId3"/>
    <sheet name="Ex 3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7" l="1"/>
  <c r="E70" i="4"/>
  <c r="E69" i="4"/>
  <c r="E51" i="1"/>
  <c r="B68" i="7"/>
  <c r="D67" i="7"/>
  <c r="D66" i="7"/>
  <c r="D65" i="7"/>
  <c r="B65" i="7"/>
  <c r="E64" i="7"/>
  <c r="D64" i="7"/>
  <c r="C64" i="7"/>
  <c r="B64" i="7"/>
  <c r="D95" i="4"/>
  <c r="B95" i="4"/>
  <c r="B94" i="4"/>
  <c r="B93" i="4"/>
  <c r="D91" i="4"/>
  <c r="D90" i="4"/>
  <c r="D89" i="4"/>
  <c r="B89" i="4"/>
  <c r="E88" i="4"/>
  <c r="D88" i="4"/>
  <c r="C88" i="4"/>
  <c r="B88" i="4"/>
  <c r="B40" i="4"/>
  <c r="C73" i="4"/>
  <c r="B71" i="1"/>
  <c r="D68" i="1"/>
  <c r="B68" i="1"/>
  <c r="E67" i="1"/>
  <c r="D67" i="1"/>
  <c r="C67" i="1"/>
  <c r="B67" i="1"/>
  <c r="C43" i="4" l="1"/>
  <c r="C74" i="4"/>
  <c r="E54" i="1"/>
  <c r="E72" i="1" l="1"/>
  <c r="C54" i="1"/>
  <c r="C52" i="7" l="1"/>
  <c r="E52" i="7"/>
  <c r="E74" i="4"/>
  <c r="C95" i="4"/>
  <c r="E95" i="4"/>
  <c r="C72" i="1" l="1"/>
  <c r="E69" i="7" l="1"/>
  <c r="C69" i="7"/>
</calcChain>
</file>

<file path=xl/sharedStrings.xml><?xml version="1.0" encoding="utf-8"?>
<sst xmlns="http://schemas.openxmlformats.org/spreadsheetml/2006/main" count="156" uniqueCount="80">
  <si>
    <t>Assume that Boeing Capital Corp. ( a subsidiary of Boeing) and Delta Airlines sign a lease agreement on January 1 2025, that calls for Boeing to lease a mobile airplane ladder to Delta Beginning January 1 2025</t>
  </si>
  <si>
    <t>There is no renewal option</t>
  </si>
  <si>
    <t>The Ladder reverts to Boeing at the termination of the Lease</t>
  </si>
  <si>
    <t>Delta's incremental borrowing rate is 5% per Year</t>
  </si>
  <si>
    <t>Delta Depreciated on a SLM basis</t>
  </si>
  <si>
    <t>Boeing sets the annual rental rate to earn a rate of return of 4% p.a. Delta is aware of this rate</t>
  </si>
  <si>
    <t>Finance or Operating Lease ?</t>
  </si>
  <si>
    <t>1. Transfer of Ownership</t>
  </si>
  <si>
    <t>2. Bargain Purchase Option</t>
  </si>
  <si>
    <t>3. Lease term = 75% of economic life of leased property</t>
  </si>
  <si>
    <t>4. PV of lease payments &gt; = 90% of FMV of the Asset</t>
  </si>
  <si>
    <t>Use 5 point Test to Answer</t>
  </si>
  <si>
    <t>Yes or No</t>
  </si>
  <si>
    <t>The term of Lease is 5 years, non cancellable, requiring equal rental payments of USD 20,000 at the beginning of each year ( annuity due )</t>
  </si>
  <si>
    <t>5. Alternative Use Test ( No Alt use to lessor)</t>
  </si>
  <si>
    <t>The Fair Value of the ladder is USD 95,000 with an estimaed economic Value of 5 Years. The expected residual value after 5 years  is greater than USD 5,000</t>
  </si>
  <si>
    <t>Books of Lessee</t>
  </si>
  <si>
    <t>Liabilities</t>
  </si>
  <si>
    <t>Amount</t>
  </si>
  <si>
    <t>Asset</t>
  </si>
  <si>
    <t>Category</t>
  </si>
  <si>
    <t>Equity</t>
  </si>
  <si>
    <t>Income Statement</t>
  </si>
  <si>
    <t>ROU asset</t>
  </si>
  <si>
    <t>lease Liab</t>
  </si>
  <si>
    <t>Sign the Lease ( 1st Jan 2025)</t>
  </si>
  <si>
    <t>Cash</t>
  </si>
  <si>
    <t>Amortization Schedule</t>
  </si>
  <si>
    <t>Beginning Value</t>
  </si>
  <si>
    <t>Interest</t>
  </si>
  <si>
    <t>Principal</t>
  </si>
  <si>
    <t>Fixed Lease</t>
  </si>
  <si>
    <t>Int Rate</t>
  </si>
  <si>
    <t xml:space="preserve">Year </t>
  </si>
  <si>
    <t>Total</t>
  </si>
  <si>
    <t>Int Expense</t>
  </si>
  <si>
    <t>Dep</t>
  </si>
  <si>
    <t>Total Loss</t>
  </si>
  <si>
    <t>Ending Lease Liab</t>
  </si>
  <si>
    <t>Current Lease Liab</t>
  </si>
  <si>
    <t>Non Current Lease Liab</t>
  </si>
  <si>
    <t>BS at 31 Dec 2025</t>
  </si>
  <si>
    <t>Books of Lessor</t>
  </si>
  <si>
    <t>Collectability of payment is certain for Boeing From Delta</t>
  </si>
  <si>
    <t>Cost of Ladder is USD 80,000</t>
  </si>
  <si>
    <t>Whichever is lower</t>
  </si>
  <si>
    <t>Lease Receivable</t>
  </si>
  <si>
    <t>RV</t>
  </si>
  <si>
    <t>PV RV</t>
  </si>
  <si>
    <t>PMT</t>
  </si>
  <si>
    <t>Leass Receivable</t>
  </si>
  <si>
    <t>PV of payments received</t>
  </si>
  <si>
    <t>Sign the Lease ( 1st Jan 2025) - IS</t>
  </si>
  <si>
    <t>Sign the Lease ( 1st Jan 2025) - BS</t>
  </si>
  <si>
    <t>Revenue</t>
  </si>
  <si>
    <t>COGS</t>
  </si>
  <si>
    <t>NP</t>
  </si>
  <si>
    <t>Inventory</t>
  </si>
  <si>
    <t>Lease Receivable Schedule</t>
  </si>
  <si>
    <t>Principal Rec</t>
  </si>
  <si>
    <t>Interest Rec</t>
  </si>
  <si>
    <t>Fixed Lease Rec</t>
  </si>
  <si>
    <t>Ending Lease Rec</t>
  </si>
  <si>
    <t xml:space="preserve"> </t>
  </si>
  <si>
    <t>Int Income</t>
  </si>
  <si>
    <t>ST LR</t>
  </si>
  <si>
    <t>LT LR</t>
  </si>
  <si>
    <t>Total Profit</t>
  </si>
  <si>
    <t>12/31/2025 - Financial Statements</t>
  </si>
  <si>
    <t>Lease Liab</t>
  </si>
  <si>
    <t>The term of Lease is 3 years, non cancellable</t>
  </si>
  <si>
    <t>The Cost and Fair Value of the ladder is USD 60,000 with an estimaed economic Value of 5 Years</t>
  </si>
  <si>
    <t>Unguranteed Residual value at the end of the lease is USD 12,000</t>
  </si>
  <si>
    <t>Boeing sets the annual rental rate to earn a rate of return of 6% p.a. Delta is aware of this rate</t>
  </si>
  <si>
    <t>Delta Depreciates on a SLM basis</t>
  </si>
  <si>
    <t>Lease Receivable / FV of Asset = PV of lease Payments + PV of residual Value ( Guranteed or Unguranteed)</t>
  </si>
  <si>
    <t>The term of Lease is 5 years, non cancellable, requiring equal rental payments of ~USD 20,000 at the beginning of each year ( annuity due )</t>
  </si>
  <si>
    <t>The Fair Value of the ladder is USD 95,000 with an estimaed economic Value of 5 Years. The expected residual value after 5 years  is expected to be USD 2,920</t>
  </si>
  <si>
    <t>Conlusion  ??</t>
  </si>
  <si>
    <t>Lease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</si>
</sst>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1" fillId="3" borderId="1" xfId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8" fontId="0" fillId="0" borderId="0" xfId="0" applyNumberFormat="1"/>
    <xf numFmtId="164" fontId="0" fillId="0" borderId="0" xfId="2" applyNumberFormat="1" applyFont="1"/>
    <xf numFmtId="0" fontId="2" fillId="0" borderId="0" xfId="0" applyFont="1"/>
    <xf numFmtId="0" fontId="1" fillId="2" borderId="1" xfId="1" applyFill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2" fillId="2" borderId="0" xfId="0" applyFont="1" applyFill="1"/>
    <xf numFmtId="3" fontId="0" fillId="0" borderId="0" xfId="0" applyNumberFormat="1"/>
    <xf numFmtId="164" fontId="0" fillId="0" borderId="2" xfId="2" applyNumberFormat="1" applyFont="1" applyBorder="1"/>
    <xf numFmtId="164" fontId="0" fillId="0" borderId="3" xfId="2" applyNumberFormat="1" applyFont="1" applyBorder="1"/>
    <xf numFmtId="9" fontId="0" fillId="0" borderId="0" xfId="0" applyNumberFormat="1"/>
    <xf numFmtId="164" fontId="0" fillId="0" borderId="0" xfId="0" applyNumberFormat="1"/>
    <xf numFmtId="17" fontId="0" fillId="0" borderId="0" xfId="0" applyNumberFormat="1"/>
    <xf numFmtId="43" fontId="0" fillId="0" borderId="0" xfId="0" applyNumberFormat="1"/>
    <xf numFmtId="164" fontId="2" fillId="0" borderId="0" xfId="2" applyNumberFormat="1" applyFont="1"/>
    <xf numFmtId="43" fontId="0" fillId="0" borderId="2" xfId="0" applyNumberFormat="1" applyBorder="1"/>
    <xf numFmtId="0" fontId="2" fillId="0" borderId="0" xfId="0" applyFont="1" applyAlignment="1">
      <alignment horizontal="center" vertical="center"/>
    </xf>
    <xf numFmtId="164" fontId="0" fillId="0" borderId="2" xfId="0" applyNumberFormat="1" applyBorder="1"/>
    <xf numFmtId="6" fontId="0" fillId="0" borderId="0" xfId="0" applyNumberFormat="1"/>
    <xf numFmtId="15" fontId="2" fillId="2" borderId="0" xfId="0" applyNumberFormat="1" applyFont="1" applyFill="1" applyAlignment="1">
      <alignment horizontal="left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/>
    <xf numFmtId="164" fontId="0" fillId="0" borderId="5" xfId="2" applyNumberFormat="1" applyFont="1" applyBorder="1" applyAlignment="1">
      <alignment horizontal="left" vertical="center"/>
    </xf>
    <xf numFmtId="164" fontId="0" fillId="0" borderId="6" xfId="2" applyNumberFormat="1" applyFont="1" applyBorder="1" applyAlignment="1">
      <alignment horizontal="left" vertical="center"/>
    </xf>
    <xf numFmtId="164" fontId="0" fillId="0" borderId="7" xfId="2" applyNumberFormat="1" applyFont="1" applyBorder="1" applyAlignment="1">
      <alignment horizontal="left" vertical="center"/>
    </xf>
    <xf numFmtId="164" fontId="0" fillId="0" borderId="0" xfId="2" applyNumberFormat="1" applyFont="1" applyAlignment="1">
      <alignment horizontal="left" vertical="center"/>
    </xf>
    <xf numFmtId="164" fontId="0" fillId="0" borderId="4" xfId="2" applyNumberFormat="1" applyFont="1" applyBorder="1" applyAlignment="1">
      <alignment horizontal="left" vertical="center"/>
    </xf>
  </cellXfs>
  <cellStyles count="3">
    <cellStyle name="Comma" xfId="2" builtinId="3"/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13F65-10DD-4B39-AF7C-418E801397B3}">
  <dimension ref="A1:C7"/>
  <sheetViews>
    <sheetView tabSelected="1" zoomScale="164" zoomScaleNormal="164" workbookViewId="0"/>
  </sheetViews>
  <sheetFormatPr defaultColWidth="0" defaultRowHeight="14.5" zeroHeight="1" x14ac:dyDescent="0.35"/>
  <cols>
    <col min="1" max="1" width="3.26953125" customWidth="1"/>
    <col min="2" max="2" width="46.6328125" customWidth="1"/>
    <col min="3" max="3" width="8.7265625" customWidth="1"/>
    <col min="4" max="16384" width="8.7265625" hidden="1"/>
  </cols>
  <sheetData>
    <row r="1" spans="2:2" x14ac:dyDescent="0.35"/>
    <row r="2" spans="2:2" x14ac:dyDescent="0.35">
      <c r="B2" t="s">
        <v>7</v>
      </c>
    </row>
    <row r="3" spans="2:2" x14ac:dyDescent="0.35">
      <c r="B3" t="s">
        <v>8</v>
      </c>
    </row>
    <row r="4" spans="2:2" x14ac:dyDescent="0.35">
      <c r="B4" t="s">
        <v>9</v>
      </c>
    </row>
    <row r="5" spans="2:2" x14ac:dyDescent="0.35">
      <c r="B5" t="s">
        <v>10</v>
      </c>
    </row>
    <row r="6" spans="2:2" x14ac:dyDescent="0.35">
      <c r="B6" t="s">
        <v>14</v>
      </c>
    </row>
    <row r="7" spans="2:2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474A-6608-40AB-B87D-07807163F4D6}">
  <dimension ref="B2:G74"/>
  <sheetViews>
    <sheetView topLeftCell="A70" zoomScale="92" zoomScaleNormal="92" workbookViewId="0">
      <selection activeCell="C90" sqref="C90"/>
    </sheetView>
  </sheetViews>
  <sheetFormatPr defaultRowHeight="14.5" x14ac:dyDescent="0.35"/>
  <cols>
    <col min="1" max="1" width="1.6328125" customWidth="1"/>
    <col min="2" max="2" width="75.08984375" customWidth="1"/>
    <col min="3" max="3" width="17.54296875" customWidth="1"/>
    <col min="4" max="4" width="17.26953125" customWidth="1"/>
    <col min="5" max="5" width="20.7265625" customWidth="1"/>
    <col min="6" max="6" width="17.90625" customWidth="1"/>
  </cols>
  <sheetData>
    <row r="2" spans="2:2" ht="17.5" thickBot="1" x14ac:dyDescent="0.4">
      <c r="B2" s="7" t="s">
        <v>16</v>
      </c>
    </row>
    <row r="3" spans="2:2" ht="15" thickTop="1" x14ac:dyDescent="0.35"/>
    <row r="4" spans="2:2" ht="17.5" thickBot="1" x14ac:dyDescent="0.4">
      <c r="B4" s="2" t="s">
        <v>6</v>
      </c>
    </row>
    <row r="5" spans="2:2" ht="15" thickTop="1" x14ac:dyDescent="0.35"/>
    <row r="6" spans="2:2" ht="50" customHeight="1" x14ac:dyDescent="0.35">
      <c r="B6" s="1" t="s">
        <v>0</v>
      </c>
    </row>
    <row r="8" spans="2:2" ht="40.5" customHeight="1" x14ac:dyDescent="0.35">
      <c r="B8" s="1" t="s">
        <v>13</v>
      </c>
    </row>
    <row r="10" spans="2:2" ht="29" x14ac:dyDescent="0.35">
      <c r="B10" s="1" t="s">
        <v>15</v>
      </c>
    </row>
    <row r="12" spans="2:2" x14ac:dyDescent="0.35">
      <c r="B12" t="s">
        <v>1</v>
      </c>
    </row>
    <row r="14" spans="2:2" x14ac:dyDescent="0.35">
      <c r="B14" t="s">
        <v>2</v>
      </c>
    </row>
    <row r="16" spans="2:2" x14ac:dyDescent="0.35">
      <c r="B16" t="s">
        <v>3</v>
      </c>
    </row>
    <row r="18" spans="2:5" x14ac:dyDescent="0.35">
      <c r="B18" t="s">
        <v>4</v>
      </c>
    </row>
    <row r="20" spans="2:5" ht="29" x14ac:dyDescent="0.35">
      <c r="B20" s="1" t="s">
        <v>5</v>
      </c>
    </row>
    <row r="23" spans="2:5" ht="17.5" thickBot="1" x14ac:dyDescent="0.4">
      <c r="B23" s="2" t="s">
        <v>11</v>
      </c>
      <c r="C23" s="3" t="s">
        <v>12</v>
      </c>
    </row>
    <row r="24" spans="2:5" ht="15" thickTop="1" x14ac:dyDescent="0.35"/>
    <row r="25" spans="2:5" x14ac:dyDescent="0.35">
      <c r="B25" t="s">
        <v>7</v>
      </c>
    </row>
    <row r="26" spans="2:5" x14ac:dyDescent="0.35">
      <c r="B26" t="s">
        <v>8</v>
      </c>
    </row>
    <row r="27" spans="2:5" x14ac:dyDescent="0.35">
      <c r="B27" t="s">
        <v>9</v>
      </c>
    </row>
    <row r="28" spans="2:5" x14ac:dyDescent="0.35">
      <c r="B28" t="s">
        <v>10</v>
      </c>
      <c r="C28" s="5"/>
      <c r="D28" s="4"/>
      <c r="E28" s="11"/>
    </row>
    <row r="29" spans="2:5" x14ac:dyDescent="0.35">
      <c r="B29" t="s">
        <v>14</v>
      </c>
    </row>
    <row r="33" spans="2:7" x14ac:dyDescent="0.35">
      <c r="B33" s="10" t="s">
        <v>27</v>
      </c>
    </row>
    <row r="35" spans="2:7" x14ac:dyDescent="0.35">
      <c r="B35" t="s">
        <v>32</v>
      </c>
      <c r="C35" s="14"/>
      <c r="F35" t="s">
        <v>45</v>
      </c>
    </row>
    <row r="37" spans="2:7" x14ac:dyDescent="0.35">
      <c r="B37" s="20" t="s">
        <v>28</v>
      </c>
      <c r="C37" s="20" t="s">
        <v>29</v>
      </c>
      <c r="D37" s="20" t="s">
        <v>30</v>
      </c>
      <c r="E37" s="20" t="s">
        <v>31</v>
      </c>
      <c r="F37" s="20" t="s">
        <v>38</v>
      </c>
      <c r="G37" s="20" t="s">
        <v>33</v>
      </c>
    </row>
    <row r="38" spans="2:7" x14ac:dyDescent="0.35">
      <c r="F38" s="5"/>
      <c r="G38" s="16"/>
    </row>
    <row r="39" spans="2:7" x14ac:dyDescent="0.35">
      <c r="B39" s="5"/>
      <c r="C39" s="5"/>
      <c r="D39" s="5"/>
      <c r="E39" s="5"/>
      <c r="F39" s="5"/>
      <c r="G39" s="16"/>
    </row>
    <row r="40" spans="2:7" x14ac:dyDescent="0.35">
      <c r="B40" s="5"/>
      <c r="C40" s="5"/>
      <c r="D40" s="5"/>
      <c r="E40" s="5"/>
      <c r="F40" s="5"/>
      <c r="G40" s="16"/>
    </row>
    <row r="41" spans="2:7" x14ac:dyDescent="0.35">
      <c r="B41" s="5"/>
      <c r="C41" s="5"/>
      <c r="D41" s="5"/>
      <c r="E41" s="5"/>
      <c r="F41" s="5"/>
      <c r="G41" s="16"/>
    </row>
    <row r="42" spans="2:7" x14ac:dyDescent="0.35">
      <c r="B42" s="5"/>
      <c r="C42" s="5"/>
      <c r="D42" s="5"/>
      <c r="E42" s="5"/>
      <c r="F42" s="5"/>
      <c r="G42" s="16"/>
    </row>
    <row r="43" spans="2:7" x14ac:dyDescent="0.35">
      <c r="B43" s="5"/>
      <c r="C43" s="5"/>
      <c r="D43" s="5"/>
      <c r="E43" s="5"/>
      <c r="F43" s="5"/>
      <c r="G43" s="16"/>
    </row>
    <row r="46" spans="2:7" x14ac:dyDescent="0.35">
      <c r="B46" s="10" t="s">
        <v>25</v>
      </c>
    </row>
    <row r="49" spans="2:5" x14ac:dyDescent="0.35">
      <c r="B49" s="6" t="s">
        <v>20</v>
      </c>
      <c r="C49" s="6" t="s">
        <v>18</v>
      </c>
      <c r="D49" s="6" t="s">
        <v>20</v>
      </c>
      <c r="E49" s="6" t="s">
        <v>18</v>
      </c>
    </row>
    <row r="50" spans="2:5" x14ac:dyDescent="0.35">
      <c r="B50" s="6" t="s">
        <v>17</v>
      </c>
      <c r="D50" s="6" t="s">
        <v>19</v>
      </c>
    </row>
    <row r="51" spans="2:5" x14ac:dyDescent="0.35">
      <c r="C51" s="5"/>
      <c r="D51" s="5" t="s">
        <v>26</v>
      </c>
      <c r="E51" s="5">
        <f>100000</f>
        <v>100000</v>
      </c>
    </row>
    <row r="52" spans="2:5" x14ac:dyDescent="0.35">
      <c r="B52" t="s">
        <v>69</v>
      </c>
      <c r="C52" s="5"/>
      <c r="D52" s="5" t="s">
        <v>23</v>
      </c>
      <c r="E52" s="5"/>
    </row>
    <row r="53" spans="2:5" x14ac:dyDescent="0.35">
      <c r="B53" s="6" t="s">
        <v>21</v>
      </c>
      <c r="C53" s="5">
        <v>100000</v>
      </c>
      <c r="D53" s="5"/>
      <c r="E53" s="5"/>
    </row>
    <row r="54" spans="2:5" x14ac:dyDescent="0.35">
      <c r="B54" s="9"/>
      <c r="C54" s="13">
        <f>SUM(C50:C53)</f>
        <v>100000</v>
      </c>
      <c r="D54" s="13"/>
      <c r="E54" s="13">
        <f>SUM(E50:E53)</f>
        <v>100000</v>
      </c>
    </row>
    <row r="58" spans="2:5" x14ac:dyDescent="0.35">
      <c r="B58" s="10" t="s">
        <v>41</v>
      </c>
    </row>
    <row r="60" spans="2:5" x14ac:dyDescent="0.35">
      <c r="B60" s="6" t="s">
        <v>22</v>
      </c>
      <c r="C60" s="6" t="s">
        <v>18</v>
      </c>
    </row>
    <row r="62" spans="2:5" x14ac:dyDescent="0.35">
      <c r="B62" t="s">
        <v>35</v>
      </c>
      <c r="C62" s="17"/>
    </row>
    <row r="63" spans="2:5" x14ac:dyDescent="0.35">
      <c r="B63" s="8" t="s">
        <v>36</v>
      </c>
      <c r="C63" s="19"/>
    </row>
    <row r="64" spans="2:5" x14ac:dyDescent="0.35">
      <c r="B64" t="s">
        <v>37</v>
      </c>
      <c r="C64" s="17"/>
    </row>
    <row r="67" spans="2:5" x14ac:dyDescent="0.35">
      <c r="B67" s="6" t="str">
        <f>B49</f>
        <v>Category</v>
      </c>
      <c r="C67" s="18" t="str">
        <f>C49</f>
        <v>Amount</v>
      </c>
      <c r="D67" s="18" t="str">
        <f>D49</f>
        <v>Category</v>
      </c>
      <c r="E67" s="18" t="str">
        <f>E49</f>
        <v>Amount</v>
      </c>
    </row>
    <row r="68" spans="2:5" x14ac:dyDescent="0.35">
      <c r="B68" s="6" t="str">
        <f>B50</f>
        <v>Liabilities</v>
      </c>
      <c r="C68" s="18"/>
      <c r="D68" s="18" t="str">
        <f>D50</f>
        <v>Asset</v>
      </c>
      <c r="E68" s="18"/>
    </row>
    <row r="69" spans="2:5" x14ac:dyDescent="0.35">
      <c r="B69" t="s">
        <v>39</v>
      </c>
      <c r="C69" s="5"/>
      <c r="D69" s="5"/>
      <c r="E69" s="5"/>
    </row>
    <row r="70" spans="2:5" x14ac:dyDescent="0.35">
      <c r="B70" t="s">
        <v>40</v>
      </c>
      <c r="C70" s="5"/>
      <c r="D70" s="5"/>
      <c r="E70" s="5"/>
    </row>
    <row r="71" spans="2:5" x14ac:dyDescent="0.35">
      <c r="B71" s="8" t="str">
        <f>B53</f>
        <v>Equity</v>
      </c>
      <c r="C71" s="12"/>
      <c r="D71" s="12"/>
      <c r="E71" s="12"/>
    </row>
    <row r="72" spans="2:5" x14ac:dyDescent="0.35">
      <c r="B72" s="9" t="s">
        <v>34</v>
      </c>
      <c r="C72" s="13">
        <f>SUM(C68:C71)</f>
        <v>0</v>
      </c>
      <c r="D72" s="13"/>
      <c r="E72" s="13">
        <f>SUM(E68:E71)</f>
        <v>0</v>
      </c>
    </row>
    <row r="74" spans="2:5" x14ac:dyDescent="0.35">
      <c r="E74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6BEDD-7ED4-474C-83EC-E903770D337C}">
  <dimension ref="B2:I97"/>
  <sheetViews>
    <sheetView zoomScale="92" zoomScaleNormal="92" workbookViewId="0">
      <selection activeCell="E1" sqref="E1"/>
    </sheetView>
  </sheetViews>
  <sheetFormatPr defaultRowHeight="14.5" x14ac:dyDescent="0.35"/>
  <cols>
    <col min="1" max="1" width="1.6328125" customWidth="1"/>
    <col min="2" max="2" width="75.08984375" customWidth="1"/>
    <col min="3" max="3" width="15" customWidth="1"/>
    <col min="4" max="4" width="17.26953125" customWidth="1"/>
    <col min="5" max="5" width="26.08984375" customWidth="1"/>
    <col min="6" max="6" width="17.90625" customWidth="1"/>
  </cols>
  <sheetData>
    <row r="2" spans="2:9" ht="17.5" thickBot="1" x14ac:dyDescent="0.4">
      <c r="B2" s="7" t="s">
        <v>42</v>
      </c>
    </row>
    <row r="3" spans="2:9" ht="15" thickTop="1" x14ac:dyDescent="0.35"/>
    <row r="4" spans="2:9" ht="17.5" thickBot="1" x14ac:dyDescent="0.4">
      <c r="B4" s="2" t="s">
        <v>6</v>
      </c>
    </row>
    <row r="5" spans="2:9" ht="15.5" thickTop="1" thickBot="1" x14ac:dyDescent="0.4"/>
    <row r="6" spans="2:9" ht="50" customHeight="1" thickBot="1" x14ac:dyDescent="0.4">
      <c r="B6" s="1" t="s">
        <v>0</v>
      </c>
      <c r="D6" s="24" t="s">
        <v>75</v>
      </c>
      <c r="E6" s="25"/>
      <c r="F6" s="25"/>
      <c r="G6" s="25"/>
      <c r="H6" s="26"/>
      <c r="I6" s="27"/>
    </row>
    <row r="7" spans="2:9" ht="15" thickBot="1" x14ac:dyDescent="0.4"/>
    <row r="8" spans="2:9" ht="40.5" customHeight="1" thickBot="1" x14ac:dyDescent="0.4">
      <c r="B8" s="1" t="s">
        <v>76</v>
      </c>
      <c r="D8" s="28"/>
      <c r="E8" s="29"/>
      <c r="F8" s="30"/>
    </row>
    <row r="9" spans="2:9" ht="15" thickBot="1" x14ac:dyDescent="0.4">
      <c r="D9" s="31"/>
      <c r="E9" s="31"/>
      <c r="F9" s="31"/>
    </row>
    <row r="10" spans="2:9" ht="29.5" thickBot="1" x14ac:dyDescent="0.4">
      <c r="B10" s="1" t="s">
        <v>77</v>
      </c>
      <c r="D10" s="31"/>
      <c r="E10" s="32"/>
      <c r="F10" s="31"/>
    </row>
    <row r="12" spans="2:9" x14ac:dyDescent="0.35">
      <c r="B12" t="s">
        <v>1</v>
      </c>
    </row>
    <row r="14" spans="2:9" x14ac:dyDescent="0.35">
      <c r="B14" t="s">
        <v>2</v>
      </c>
    </row>
    <row r="16" spans="2:9" x14ac:dyDescent="0.35">
      <c r="B16" t="s">
        <v>3</v>
      </c>
    </row>
    <row r="18" spans="2:5" x14ac:dyDescent="0.35">
      <c r="B18" t="s">
        <v>4</v>
      </c>
    </row>
    <row r="20" spans="2:5" ht="29" x14ac:dyDescent="0.35">
      <c r="B20" s="1" t="s">
        <v>5</v>
      </c>
    </row>
    <row r="22" spans="2:5" x14ac:dyDescent="0.35">
      <c r="B22" t="s">
        <v>43</v>
      </c>
    </row>
    <row r="24" spans="2:5" x14ac:dyDescent="0.35">
      <c r="B24" t="s">
        <v>44</v>
      </c>
    </row>
    <row r="26" spans="2:5" ht="17.5" thickBot="1" x14ac:dyDescent="0.4">
      <c r="B26" s="2" t="s">
        <v>11</v>
      </c>
      <c r="C26" s="3" t="s">
        <v>12</v>
      </c>
    </row>
    <row r="27" spans="2:5" ht="15" thickTop="1" x14ac:dyDescent="0.35"/>
    <row r="28" spans="2:5" x14ac:dyDescent="0.35">
      <c r="B28" t="s">
        <v>7</v>
      </c>
    </row>
    <row r="29" spans="2:5" x14ac:dyDescent="0.35">
      <c r="B29" t="s">
        <v>8</v>
      </c>
    </row>
    <row r="30" spans="2:5" x14ac:dyDescent="0.35">
      <c r="B30" t="s">
        <v>9</v>
      </c>
    </row>
    <row r="31" spans="2:5" x14ac:dyDescent="0.35">
      <c r="B31" t="s">
        <v>10</v>
      </c>
      <c r="C31" s="5"/>
      <c r="D31" s="4"/>
      <c r="E31" s="11"/>
    </row>
    <row r="32" spans="2:5" x14ac:dyDescent="0.35">
      <c r="B32" t="s">
        <v>14</v>
      </c>
    </row>
    <row r="36" spans="2:3" x14ac:dyDescent="0.35">
      <c r="B36" t="s">
        <v>47</v>
      </c>
      <c r="C36" s="5"/>
    </row>
    <row r="37" spans="2:3" x14ac:dyDescent="0.35">
      <c r="B37" t="s">
        <v>48</v>
      </c>
      <c r="C37" s="5"/>
    </row>
    <row r="39" spans="2:3" x14ac:dyDescent="0.35">
      <c r="B39" t="s">
        <v>50</v>
      </c>
      <c r="C39" s="11"/>
    </row>
    <row r="40" spans="2:3" x14ac:dyDescent="0.35">
      <c r="B40" s="8" t="str">
        <f>B37</f>
        <v>PV RV</v>
      </c>
      <c r="C40" s="21"/>
    </row>
    <row r="41" spans="2:3" x14ac:dyDescent="0.35">
      <c r="B41" t="s">
        <v>51</v>
      </c>
      <c r="C41" s="11"/>
    </row>
    <row r="43" spans="2:3" x14ac:dyDescent="0.35">
      <c r="B43" t="s">
        <v>49</v>
      </c>
      <c r="C43" s="22">
        <f>PMT(4%,5,-C41,,1)</f>
        <v>0</v>
      </c>
    </row>
    <row r="45" spans="2:3" x14ac:dyDescent="0.35">
      <c r="B45" s="10" t="s">
        <v>58</v>
      </c>
    </row>
    <row r="47" spans="2:3" x14ac:dyDescent="0.35">
      <c r="B47" t="s">
        <v>32</v>
      </c>
      <c r="C47" s="14"/>
    </row>
    <row r="49" spans="2:7" x14ac:dyDescent="0.35">
      <c r="B49" s="20" t="s">
        <v>28</v>
      </c>
      <c r="C49" s="20" t="s">
        <v>60</v>
      </c>
      <c r="D49" s="20" t="s">
        <v>59</v>
      </c>
      <c r="E49" s="20" t="s">
        <v>61</v>
      </c>
      <c r="F49" s="20" t="s">
        <v>62</v>
      </c>
      <c r="G49" s="20" t="s">
        <v>33</v>
      </c>
    </row>
    <row r="50" spans="2:7" x14ac:dyDescent="0.35">
      <c r="F50" s="5"/>
      <c r="G50" s="16"/>
    </row>
    <row r="51" spans="2:7" x14ac:dyDescent="0.35">
      <c r="B51" s="5"/>
      <c r="C51" s="5"/>
      <c r="D51" s="5"/>
      <c r="E51" s="5"/>
      <c r="F51" s="5"/>
      <c r="G51" s="16"/>
    </row>
    <row r="52" spans="2:7" x14ac:dyDescent="0.35">
      <c r="B52" s="5"/>
      <c r="C52" s="5"/>
      <c r="D52" s="5"/>
      <c r="E52" s="5"/>
      <c r="F52" s="5"/>
      <c r="G52" s="16"/>
    </row>
    <row r="53" spans="2:7" x14ac:dyDescent="0.35">
      <c r="B53" s="5"/>
      <c r="C53" s="5"/>
      <c r="D53" s="5"/>
      <c r="E53" s="5"/>
      <c r="F53" s="5"/>
      <c r="G53" s="16"/>
    </row>
    <row r="54" spans="2:7" x14ac:dyDescent="0.35">
      <c r="B54" s="5"/>
      <c r="C54" s="5"/>
      <c r="D54" s="5"/>
      <c r="E54" s="5"/>
      <c r="F54" s="5"/>
      <c r="G54" s="16"/>
    </row>
    <row r="55" spans="2:7" x14ac:dyDescent="0.35">
      <c r="B55" s="5"/>
      <c r="C55" s="5"/>
      <c r="D55" s="5"/>
      <c r="E55" s="5"/>
      <c r="F55" s="5"/>
      <c r="G55" s="16"/>
    </row>
    <row r="56" spans="2:7" x14ac:dyDescent="0.35">
      <c r="B56" s="5"/>
      <c r="C56" s="5"/>
      <c r="D56" s="5"/>
      <c r="E56" s="5"/>
      <c r="F56" s="5"/>
      <c r="G56" s="16"/>
    </row>
    <row r="58" spans="2:7" x14ac:dyDescent="0.35">
      <c r="B58" s="10" t="s">
        <v>52</v>
      </c>
    </row>
    <row r="60" spans="2:7" x14ac:dyDescent="0.35">
      <c r="B60" t="s">
        <v>54</v>
      </c>
      <c r="C60" s="5"/>
    </row>
    <row r="61" spans="2:7" x14ac:dyDescent="0.35">
      <c r="B61" s="8" t="s">
        <v>55</v>
      </c>
      <c r="C61" s="12"/>
    </row>
    <row r="62" spans="2:7" x14ac:dyDescent="0.35">
      <c r="B62" t="s">
        <v>56</v>
      </c>
      <c r="C62" s="11"/>
    </row>
    <row r="64" spans="2:7" x14ac:dyDescent="0.35">
      <c r="B64" s="10" t="s">
        <v>53</v>
      </c>
    </row>
    <row r="67" spans="2:5" x14ac:dyDescent="0.35">
      <c r="B67" s="6" t="s">
        <v>20</v>
      </c>
      <c r="C67" s="6" t="s">
        <v>18</v>
      </c>
      <c r="D67" s="6" t="s">
        <v>20</v>
      </c>
      <c r="E67" s="6" t="s">
        <v>18</v>
      </c>
    </row>
    <row r="68" spans="2:5" x14ac:dyDescent="0.35">
      <c r="B68" s="6" t="s">
        <v>17</v>
      </c>
      <c r="D68" s="6" t="s">
        <v>19</v>
      </c>
    </row>
    <row r="69" spans="2:5" x14ac:dyDescent="0.35">
      <c r="B69" s="6"/>
      <c r="D69" s="5" t="s">
        <v>26</v>
      </c>
      <c r="E69" s="15">
        <f>50000</f>
        <v>50000</v>
      </c>
    </row>
    <row r="70" spans="2:5" x14ac:dyDescent="0.35">
      <c r="B70" s="6"/>
      <c r="D70" s="5" t="s">
        <v>57</v>
      </c>
      <c r="E70">
        <f>80000</f>
        <v>80000</v>
      </c>
    </row>
    <row r="71" spans="2:5" x14ac:dyDescent="0.35">
      <c r="C71" s="5"/>
      <c r="D71" s="5" t="s">
        <v>46</v>
      </c>
      <c r="E71" s="5"/>
    </row>
    <row r="72" spans="2:5" x14ac:dyDescent="0.35">
      <c r="B72" t="s">
        <v>24</v>
      </c>
      <c r="C72" s="5"/>
      <c r="D72" s="5"/>
      <c r="E72" s="5"/>
    </row>
    <row r="73" spans="2:5" x14ac:dyDescent="0.35">
      <c r="B73" s="6" t="s">
        <v>21</v>
      </c>
      <c r="C73" s="5">
        <f>130000+C62</f>
        <v>130000</v>
      </c>
      <c r="D73" s="5"/>
      <c r="E73" s="5"/>
    </row>
    <row r="74" spans="2:5" x14ac:dyDescent="0.35">
      <c r="B74" s="9" t="s">
        <v>34</v>
      </c>
      <c r="C74" s="13">
        <f>SUM(C68:C73)</f>
        <v>130000</v>
      </c>
      <c r="D74" s="13" t="s">
        <v>34</v>
      </c>
      <c r="E74" s="13">
        <f>SUM(E68:E73)</f>
        <v>130000</v>
      </c>
    </row>
    <row r="76" spans="2:5" x14ac:dyDescent="0.35">
      <c r="E76" t="s">
        <v>63</v>
      </c>
    </row>
    <row r="78" spans="2:5" x14ac:dyDescent="0.35">
      <c r="B78" s="23" t="s">
        <v>68</v>
      </c>
    </row>
    <row r="80" spans="2:5" x14ac:dyDescent="0.35">
      <c r="B80" s="6" t="s">
        <v>22</v>
      </c>
      <c r="C80" s="6" t="s">
        <v>18</v>
      </c>
    </row>
    <row r="82" spans="2:5" x14ac:dyDescent="0.35">
      <c r="B82" s="8" t="s">
        <v>64</v>
      </c>
      <c r="C82" s="12"/>
    </row>
    <row r="83" spans="2:5" x14ac:dyDescent="0.35">
      <c r="B83" t="s">
        <v>67</v>
      </c>
      <c r="C83" s="5"/>
    </row>
    <row r="85" spans="2:5" x14ac:dyDescent="0.35">
      <c r="C85" s="17"/>
    </row>
    <row r="88" spans="2:5" x14ac:dyDescent="0.35">
      <c r="B88" s="6" t="str">
        <f>B67</f>
        <v>Category</v>
      </c>
      <c r="C88" s="6" t="str">
        <f t="shared" ref="C88:E88" si="0">C67</f>
        <v>Amount</v>
      </c>
      <c r="D88" s="6" t="str">
        <f t="shared" si="0"/>
        <v>Category</v>
      </c>
      <c r="E88" s="6" t="str">
        <f t="shared" si="0"/>
        <v>Amount</v>
      </c>
    </row>
    <row r="89" spans="2:5" x14ac:dyDescent="0.35">
      <c r="B89" s="6" t="str">
        <f>B68</f>
        <v>Liabilities</v>
      </c>
      <c r="C89" s="18"/>
      <c r="D89" s="18" t="str">
        <f>D68</f>
        <v>Asset</v>
      </c>
      <c r="E89" s="5"/>
    </row>
    <row r="90" spans="2:5" x14ac:dyDescent="0.35">
      <c r="C90" s="5"/>
      <c r="D90" s="5" t="str">
        <f>D69</f>
        <v>Cash</v>
      </c>
      <c r="E90" s="5"/>
    </row>
    <row r="91" spans="2:5" x14ac:dyDescent="0.35">
      <c r="C91" s="5"/>
      <c r="D91" s="5" t="str">
        <f>D70</f>
        <v>Inventory</v>
      </c>
      <c r="E91" s="5"/>
    </row>
    <row r="92" spans="2:5" x14ac:dyDescent="0.35">
      <c r="C92" s="5"/>
      <c r="D92" t="s">
        <v>65</v>
      </c>
      <c r="E92" s="15"/>
    </row>
    <row r="93" spans="2:5" x14ac:dyDescent="0.35">
      <c r="B93" t="str">
        <f>B72</f>
        <v>lease Liab</v>
      </c>
      <c r="C93" s="5"/>
      <c r="D93" s="5" t="s">
        <v>66</v>
      </c>
      <c r="E93" s="5"/>
    </row>
    <row r="94" spans="2:5" x14ac:dyDescent="0.35">
      <c r="B94" s="8" t="str">
        <f>B73</f>
        <v>Equity</v>
      </c>
      <c r="C94" s="12"/>
      <c r="D94" s="12"/>
      <c r="E94" s="12"/>
    </row>
    <row r="95" spans="2:5" x14ac:dyDescent="0.35">
      <c r="B95" s="9" t="str">
        <f>B74</f>
        <v>Total</v>
      </c>
      <c r="C95" s="13">
        <f>SUM(C89:C94)</f>
        <v>0</v>
      </c>
      <c r="D95" s="13" t="str">
        <f>D74</f>
        <v>Total</v>
      </c>
      <c r="E95" s="13">
        <f>SUM(E89:E94)</f>
        <v>0</v>
      </c>
    </row>
    <row r="97" spans="5:5" x14ac:dyDescent="0.35">
      <c r="E97" s="15"/>
    </row>
  </sheetData>
  <pageMargins left="0.7" right="0.7" top="0.75" bottom="0.75" header="0.3" footer="0.3"/>
  <ignoredErrors>
    <ignoredError sqref="C95:D9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7A64-BD40-4418-ACA6-4B6298751B5B}">
  <dimension ref="B2:I71"/>
  <sheetViews>
    <sheetView zoomScale="92" zoomScaleNormal="92" workbookViewId="0">
      <selection activeCell="E1" sqref="E1"/>
    </sheetView>
  </sheetViews>
  <sheetFormatPr defaultRowHeight="14.5" x14ac:dyDescent="0.35"/>
  <cols>
    <col min="1" max="1" width="1.6328125" customWidth="1"/>
    <col min="2" max="2" width="75.08984375" customWidth="1"/>
    <col min="3" max="3" width="17.54296875" customWidth="1"/>
    <col min="4" max="4" width="17.26953125" customWidth="1"/>
    <col min="5" max="5" width="20.7265625" customWidth="1"/>
    <col min="6" max="6" width="17.90625" customWidth="1"/>
    <col min="9" max="9" width="12.6328125" customWidth="1"/>
  </cols>
  <sheetData>
    <row r="2" spans="2:9" ht="17.5" thickBot="1" x14ac:dyDescent="0.4">
      <c r="B2" s="7" t="s">
        <v>16</v>
      </c>
    </row>
    <row r="3" spans="2:9" ht="15" thickTop="1" x14ac:dyDescent="0.35"/>
    <row r="4" spans="2:9" ht="17.5" thickBot="1" x14ac:dyDescent="0.4">
      <c r="B4" s="2" t="s">
        <v>6</v>
      </c>
    </row>
    <row r="5" spans="2:9" ht="15.5" thickTop="1" thickBot="1" x14ac:dyDescent="0.4"/>
    <row r="6" spans="2:9" ht="50" customHeight="1" thickBot="1" x14ac:dyDescent="0.4">
      <c r="B6" s="1" t="s">
        <v>0</v>
      </c>
      <c r="D6" s="24" t="s">
        <v>75</v>
      </c>
      <c r="E6" s="25"/>
      <c r="F6" s="25"/>
      <c r="G6" s="25"/>
      <c r="H6" s="26"/>
      <c r="I6" s="27"/>
    </row>
    <row r="7" spans="2:9" ht="15" thickBot="1" x14ac:dyDescent="0.4"/>
    <row r="8" spans="2:9" ht="40.5" customHeight="1" thickBot="1" x14ac:dyDescent="0.4">
      <c r="B8" s="1" t="s">
        <v>70</v>
      </c>
      <c r="D8" s="28"/>
      <c r="E8" s="29"/>
      <c r="F8" s="30"/>
    </row>
    <row r="9" spans="2:9" ht="15" thickBot="1" x14ac:dyDescent="0.4">
      <c r="D9" s="31"/>
      <c r="E9" s="31"/>
      <c r="F9" s="31"/>
    </row>
    <row r="10" spans="2:9" ht="29.5" thickBot="1" x14ac:dyDescent="0.4">
      <c r="B10" s="1" t="s">
        <v>71</v>
      </c>
      <c r="D10" s="31"/>
      <c r="E10" s="32"/>
      <c r="F10" s="31"/>
    </row>
    <row r="12" spans="2:9" x14ac:dyDescent="0.35">
      <c r="B12" t="s">
        <v>72</v>
      </c>
    </row>
    <row r="14" spans="2:9" x14ac:dyDescent="0.35">
      <c r="B14" t="s">
        <v>1</v>
      </c>
    </row>
    <row r="16" spans="2:9" x14ac:dyDescent="0.35">
      <c r="B16" t="s">
        <v>2</v>
      </c>
    </row>
    <row r="18" spans="2:6" x14ac:dyDescent="0.35">
      <c r="B18" t="s">
        <v>74</v>
      </c>
    </row>
    <row r="20" spans="2:6" ht="29" x14ac:dyDescent="0.35">
      <c r="B20" s="1" t="s">
        <v>73</v>
      </c>
    </row>
    <row r="23" spans="2:6" ht="17.5" thickBot="1" x14ac:dyDescent="0.4">
      <c r="B23" s="2" t="s">
        <v>11</v>
      </c>
      <c r="C23" s="3" t="s">
        <v>12</v>
      </c>
    </row>
    <row r="24" spans="2:6" ht="15" thickTop="1" x14ac:dyDescent="0.35"/>
    <row r="25" spans="2:6" x14ac:dyDescent="0.35">
      <c r="B25" t="s">
        <v>7</v>
      </c>
    </row>
    <row r="26" spans="2:6" x14ac:dyDescent="0.35">
      <c r="B26" t="s">
        <v>8</v>
      </c>
    </row>
    <row r="27" spans="2:6" x14ac:dyDescent="0.35">
      <c r="B27" t="s">
        <v>9</v>
      </c>
    </row>
    <row r="28" spans="2:6" x14ac:dyDescent="0.35">
      <c r="B28" t="s">
        <v>10</v>
      </c>
      <c r="D28" s="5"/>
      <c r="E28" s="4"/>
      <c r="F28" s="11"/>
    </row>
    <row r="29" spans="2:6" x14ac:dyDescent="0.35">
      <c r="B29" t="s">
        <v>14</v>
      </c>
    </row>
    <row r="31" spans="2:6" x14ac:dyDescent="0.35">
      <c r="B31" t="s">
        <v>78</v>
      </c>
      <c r="C31" s="3"/>
    </row>
    <row r="33" spans="2:9" x14ac:dyDescent="0.35">
      <c r="B33" s="10" t="s">
        <v>27</v>
      </c>
    </row>
    <row r="35" spans="2:9" x14ac:dyDescent="0.35">
      <c r="B35" t="s">
        <v>32</v>
      </c>
      <c r="C35" s="14"/>
      <c r="F35" t="s">
        <v>45</v>
      </c>
    </row>
    <row r="37" spans="2:9" x14ac:dyDescent="0.35">
      <c r="B37" s="20" t="s">
        <v>28</v>
      </c>
      <c r="C37" s="20" t="s">
        <v>29</v>
      </c>
      <c r="D37" s="20" t="s">
        <v>30</v>
      </c>
      <c r="E37" s="20" t="s">
        <v>31</v>
      </c>
      <c r="F37" s="20" t="s">
        <v>38</v>
      </c>
      <c r="G37" s="20" t="s">
        <v>33</v>
      </c>
    </row>
    <row r="38" spans="2:9" x14ac:dyDescent="0.35">
      <c r="F38" s="5"/>
      <c r="G38" s="16"/>
    </row>
    <row r="39" spans="2:9" x14ac:dyDescent="0.35">
      <c r="B39" s="5"/>
      <c r="C39" s="5"/>
      <c r="D39" s="5"/>
      <c r="E39" s="5"/>
      <c r="F39" s="5"/>
      <c r="G39" s="16"/>
      <c r="I39" s="15"/>
    </row>
    <row r="40" spans="2:9" x14ac:dyDescent="0.35">
      <c r="B40" s="5"/>
      <c r="C40" s="5"/>
      <c r="D40" s="5"/>
      <c r="E40" s="5"/>
      <c r="F40" s="5"/>
      <c r="G40" s="16"/>
      <c r="I40" s="15"/>
    </row>
    <row r="41" spans="2:9" x14ac:dyDescent="0.35">
      <c r="B41" s="5"/>
      <c r="C41" s="5"/>
      <c r="D41" s="5"/>
      <c r="E41" s="5"/>
      <c r="F41" s="5"/>
      <c r="G41" s="16"/>
      <c r="I41" s="15"/>
    </row>
    <row r="44" spans="2:9" x14ac:dyDescent="0.35">
      <c r="B44" s="10" t="s">
        <v>25</v>
      </c>
    </row>
    <row r="47" spans="2:9" x14ac:dyDescent="0.35">
      <c r="B47" s="6" t="s">
        <v>20</v>
      </c>
      <c r="C47" s="6" t="s">
        <v>18</v>
      </c>
      <c r="D47" s="6" t="s">
        <v>20</v>
      </c>
      <c r="E47" s="6" t="s">
        <v>18</v>
      </c>
    </row>
    <row r="48" spans="2:9" x14ac:dyDescent="0.35">
      <c r="B48" s="6" t="s">
        <v>17</v>
      </c>
      <c r="D48" s="6" t="s">
        <v>19</v>
      </c>
    </row>
    <row r="49" spans="2:5" x14ac:dyDescent="0.35">
      <c r="C49" s="5"/>
      <c r="D49" s="5" t="s">
        <v>26</v>
      </c>
      <c r="E49" s="5">
        <f>100000</f>
        <v>100000</v>
      </c>
    </row>
    <row r="50" spans="2:5" x14ac:dyDescent="0.35">
      <c r="B50" t="s">
        <v>24</v>
      </c>
      <c r="C50" s="5"/>
      <c r="D50" s="5" t="s">
        <v>23</v>
      </c>
      <c r="E50" s="5"/>
    </row>
    <row r="51" spans="2:5" x14ac:dyDescent="0.35">
      <c r="B51" s="6" t="s">
        <v>21</v>
      </c>
      <c r="C51" s="5">
        <v>100000</v>
      </c>
      <c r="D51" s="5"/>
      <c r="E51" s="5"/>
    </row>
    <row r="52" spans="2:5" x14ac:dyDescent="0.35">
      <c r="B52" s="9"/>
      <c r="C52" s="13">
        <f>SUM(C48:C51)</f>
        <v>100000</v>
      </c>
      <c r="D52" s="13"/>
      <c r="E52" s="13">
        <f>SUM(E48:E51)</f>
        <v>100000</v>
      </c>
    </row>
    <row r="56" spans="2:5" x14ac:dyDescent="0.35">
      <c r="B56" s="10" t="s">
        <v>41</v>
      </c>
    </row>
    <row r="58" spans="2:5" x14ac:dyDescent="0.35">
      <c r="B58" s="6" t="s">
        <v>22</v>
      </c>
      <c r="C58" s="6" t="s">
        <v>18</v>
      </c>
    </row>
    <row r="60" spans="2:5" x14ac:dyDescent="0.35">
      <c r="B60" s="8" t="s">
        <v>79</v>
      </c>
      <c r="C60" s="19"/>
    </row>
    <row r="61" spans="2:5" x14ac:dyDescent="0.35">
      <c r="B61" t="s">
        <v>37</v>
      </c>
      <c r="C61" s="17"/>
    </row>
    <row r="64" spans="2:5" x14ac:dyDescent="0.35">
      <c r="B64" s="6" t="str">
        <f>B47</f>
        <v>Category</v>
      </c>
      <c r="C64" s="18" t="str">
        <f>C47</f>
        <v>Amount</v>
      </c>
      <c r="D64" s="18" t="str">
        <f>D47</f>
        <v>Category</v>
      </c>
      <c r="E64" s="18" t="str">
        <f>E47</f>
        <v>Amount</v>
      </c>
    </row>
    <row r="65" spans="2:5" x14ac:dyDescent="0.35">
      <c r="B65" s="6" t="str">
        <f>B48</f>
        <v>Liabilities</v>
      </c>
      <c r="C65" s="18"/>
      <c r="D65" s="18" t="str">
        <f>D48</f>
        <v>Asset</v>
      </c>
      <c r="E65" s="18"/>
    </row>
    <row r="66" spans="2:5" x14ac:dyDescent="0.35">
      <c r="B66" t="s">
        <v>69</v>
      </c>
      <c r="C66" s="5"/>
      <c r="D66" s="5" t="str">
        <f>D49</f>
        <v>Cash</v>
      </c>
      <c r="E66" s="5"/>
    </row>
    <row r="67" spans="2:5" x14ac:dyDescent="0.35">
      <c r="C67" s="5"/>
      <c r="D67" s="5" t="str">
        <f>D50</f>
        <v>ROU asset</v>
      </c>
      <c r="E67" s="5"/>
    </row>
    <row r="68" spans="2:5" x14ac:dyDescent="0.35">
      <c r="B68" s="8" t="str">
        <f>B51</f>
        <v>Equity</v>
      </c>
      <c r="C68" s="12"/>
      <c r="D68" s="12"/>
      <c r="E68" s="12"/>
    </row>
    <row r="69" spans="2:5" x14ac:dyDescent="0.35">
      <c r="B69" s="9" t="s">
        <v>34</v>
      </c>
      <c r="C69" s="13">
        <f>SUM(C65:C68)</f>
        <v>0</v>
      </c>
      <c r="D69" s="13"/>
      <c r="E69" s="13">
        <f>SUM(E65:E68)</f>
        <v>0</v>
      </c>
    </row>
    <row r="71" spans="2:5" x14ac:dyDescent="0.35">
      <c r="E71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D95FC8666AB4EB23767893E8C1A28" ma:contentTypeVersion="20" ma:contentTypeDescription="Create a new document." ma:contentTypeScope="" ma:versionID="65d7d3455ea6fd7c42ce2d7936777ea9">
  <xsd:schema xmlns:xsd="http://www.w3.org/2001/XMLSchema" xmlns:xs="http://www.w3.org/2001/XMLSchema" xmlns:p="http://schemas.microsoft.com/office/2006/metadata/properties" xmlns:ns2="6879fb4f-daef-4365-8484-7d2a8b275571" xmlns:ns3="744cf4e6-513c-4614-9aca-848ed9a158d1" targetNamespace="http://schemas.microsoft.com/office/2006/metadata/properties" ma:root="true" ma:fieldsID="d709bf7da12db03a5eb58c57aae37b1a" ns2:_="" ns3:_="">
    <xsd:import namespace="6879fb4f-daef-4365-8484-7d2a8b275571"/>
    <xsd:import namespace="744cf4e6-513c-4614-9aca-848ed9a158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fb4f-daef-4365-8484-7d2a8b2755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365d8f1-fb56-4082-805f-9275d33158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cf4e6-513c-4614-9aca-848ed9a158d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51c4842-7e0e-497d-b773-7703deeeaab8}" ma:internalName="TaxCatchAll" ma:showField="CatchAllData" ma:web="744cf4e6-513c-4614-9aca-848ed9a158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cf4e6-513c-4614-9aca-848ed9a158d1" xsi:nil="true"/>
    <lcf76f155ced4ddcb4097134ff3c332f xmlns="6879fb4f-daef-4365-8484-7d2a8b2755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E8E7EA-B176-4464-B4C4-8E893E67C538}"/>
</file>

<file path=customXml/itemProps2.xml><?xml version="1.0" encoding="utf-8"?>
<ds:datastoreItem xmlns:ds="http://schemas.openxmlformats.org/officeDocument/2006/customXml" ds:itemID="{3B82FB9E-BD7B-47A7-8315-A9E9A0A2589E}"/>
</file>

<file path=customXml/itemProps3.xml><?xml version="1.0" encoding="utf-8"?>
<ds:datastoreItem xmlns:ds="http://schemas.openxmlformats.org/officeDocument/2006/customXml" ds:itemID="{FBCB32CE-7724-48DB-84D2-12A0C4FA01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 Point test</vt:lpstr>
      <vt:lpstr>Ex 1</vt:lpstr>
      <vt:lpstr>Ex 2</vt:lpstr>
      <vt:lpstr>Ex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Karan Sharma, CFA</dc:creator>
  <cp:lastModifiedBy>Karan Sharma, CFA</cp:lastModifiedBy>
  <dcterms:created xsi:type="dcterms:W3CDTF">2024-11-12T08:56:44Z</dcterms:created>
  <dcterms:modified xsi:type="dcterms:W3CDTF">2024-11-15T19:22:50Z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0x01010045ED95FC8666AB4EB23767893E8C1A28</vt:lpwstr>
  </property>
</Properties>
</file>