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dhav Sivaram\Documents\Office\TF\Mubadala\Exercises\"/>
    </mc:Choice>
  </mc:AlternateContent>
  <xr:revisionPtr revIDLastSave="0" documentId="13_ncr:1_{2356676C-45E2-41C4-ACDF-77FE31E2D22A}" xr6:coauthVersionLast="47" xr6:coauthVersionMax="47" xr10:uidLastSave="{00000000-0000-0000-0000-000000000000}"/>
  <bookViews>
    <workbookView xWindow="-110" yWindow="-110" windowWidth="25820" windowHeight="15620" activeTab="1" xr2:uid="{C7CE316C-B91E-4952-849D-8339ADA58588}"/>
  </bookViews>
  <sheets>
    <sheet name="Forecasting" sheetId="1" r:id="rId1"/>
    <sheet name="Normalising" sheetId="2" r:id="rId2"/>
    <sheet name="Valuation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3" l="1"/>
  <c r="G2" i="3" s="1"/>
  <c r="E2" i="3"/>
  <c r="H2" i="3" l="1"/>
  <c r="G3" i="3"/>
  <c r="H3" i="3" l="1"/>
  <c r="I2" i="3"/>
  <c r="I3" i="3" l="1"/>
  <c r="J2" i="3"/>
  <c r="J3" i="3" l="1"/>
  <c r="K2" i="3"/>
  <c r="K3" i="3" s="1"/>
  <c r="C55" i="1" l="1"/>
  <c r="C54" i="1"/>
  <c r="G30" i="1"/>
  <c r="G23" i="1"/>
  <c r="I16" i="1"/>
  <c r="I13" i="1"/>
  <c r="I12" i="1"/>
  <c r="I11" i="1"/>
  <c r="I36" i="1" l="1"/>
  <c r="I38" i="1" s="1"/>
  <c r="I40" i="1" s="1"/>
  <c r="H36" i="1"/>
  <c r="H38" i="1" s="1"/>
  <c r="H40" i="1" s="1"/>
  <c r="H42" i="1" l="1"/>
  <c r="H56" i="1"/>
  <c r="H60" i="1" s="1"/>
  <c r="H63" i="1" s="1"/>
  <c r="H68" i="1" s="1"/>
  <c r="I42" i="1"/>
  <c r="I56" i="1"/>
  <c r="I60" i="1" s="1"/>
  <c r="I63" i="1" s="1"/>
  <c r="I68" i="1" s="1"/>
  <c r="I23" i="1"/>
  <c r="H23" i="1"/>
  <c r="I44" i="1" l="1"/>
  <c r="I30" i="1" s="1"/>
  <c r="H44" i="1"/>
  <c r="H30" i="1" s="1"/>
</calcChain>
</file>

<file path=xl/sharedStrings.xml><?xml version="1.0" encoding="utf-8"?>
<sst xmlns="http://schemas.openxmlformats.org/spreadsheetml/2006/main" count="171" uniqueCount="147">
  <si>
    <t>Historic</t>
  </si>
  <si>
    <t>Forecast+1</t>
  </si>
  <si>
    <t>Forecast +2</t>
  </si>
  <si>
    <t>1. It will have sales of</t>
  </si>
  <si>
    <t>2. The gross margin will be</t>
  </si>
  <si>
    <t>3. The company's working capital cycle will be:</t>
  </si>
  <si>
    <t>Inventory days</t>
  </si>
  <si>
    <t>Receivables days</t>
  </si>
  <si>
    <t>Payables days</t>
  </si>
  <si>
    <t>4. Capital expenditure will be</t>
  </si>
  <si>
    <t>5. Depreciation will be</t>
  </si>
  <si>
    <t>6. Other operating costs as a percentage of sales will be</t>
  </si>
  <si>
    <t>7. Tax is paid in the year following the year in which it arises and is charged at</t>
  </si>
  <si>
    <t>8. Dividends will be maintained at the same amount each year of</t>
  </si>
  <si>
    <t>9. The company will raise the following from the issue of new shares</t>
  </si>
  <si>
    <t>10. Repayments of debt are at the end of the year and will be</t>
  </si>
  <si>
    <t>11. The interest rate on debt is 6.5%.</t>
  </si>
  <si>
    <t>Balance sheets</t>
  </si>
  <si>
    <t>Property, plant &amp; equipment</t>
  </si>
  <si>
    <t>Inventories</t>
  </si>
  <si>
    <t>Trade receivables</t>
  </si>
  <si>
    <t>Cash &amp; cash equivalents</t>
  </si>
  <si>
    <t>Total assets</t>
  </si>
  <si>
    <t>Trade payables</t>
  </si>
  <si>
    <t>Taxes payable</t>
  </si>
  <si>
    <t>Borrowings</t>
  </si>
  <si>
    <t>Shares</t>
  </si>
  <si>
    <t>Retained earnings</t>
  </si>
  <si>
    <t>Total liabilities &amp; equity</t>
  </si>
  <si>
    <t>Income statements</t>
  </si>
  <si>
    <t>Sales</t>
  </si>
  <si>
    <t>Cost of sales</t>
  </si>
  <si>
    <t>Gross profit</t>
  </si>
  <si>
    <t>Other operating costs</t>
  </si>
  <si>
    <t>EBITDA</t>
  </si>
  <si>
    <t>D&amp;A</t>
  </si>
  <si>
    <t>EBIT</t>
  </si>
  <si>
    <t>Interest expense</t>
  </si>
  <si>
    <t>PBT</t>
  </si>
  <si>
    <t>Tax expense</t>
  </si>
  <si>
    <t>Net income</t>
  </si>
  <si>
    <t>Cash flow statement</t>
  </si>
  <si>
    <t>Decrease (increase) in inventories</t>
  </si>
  <si>
    <t>Decrease (increase) in receivables</t>
  </si>
  <si>
    <t>Increase (decrease) in payables</t>
  </si>
  <si>
    <t>OCF (pre-interest and tax)</t>
  </si>
  <si>
    <t>Interest paid</t>
  </si>
  <si>
    <t>Tax paid</t>
  </si>
  <si>
    <t>OCF (post interest and tax)</t>
  </si>
  <si>
    <t>Capex</t>
  </si>
  <si>
    <t>Dividends paid</t>
  </si>
  <si>
    <t>Equity issue (buyback)</t>
  </si>
  <si>
    <t>Debt issue (redemption)</t>
  </si>
  <si>
    <t>Cash flow for year</t>
  </si>
  <si>
    <t xml:space="preserve">
</t>
  </si>
  <si>
    <t>Your company has forecast the following:</t>
  </si>
  <si>
    <t>Glaxo SmithKline plc.</t>
  </si>
  <si>
    <t>Refer to the financial statements extracts from Glaxo SmithKline plc below to answer the following questions:</t>
  </si>
  <si>
    <t>Extracts from Notes to the Financial Statements</t>
  </si>
  <si>
    <t>£m</t>
  </si>
  <si>
    <t>Turnover</t>
  </si>
  <si>
    <t>Impairment of equity investments</t>
  </si>
  <si>
    <t>Disposal of equity investments</t>
  </si>
  <si>
    <t>Selling, general and administration</t>
  </si>
  <si>
    <t>Disposal of businesses and assets</t>
  </si>
  <si>
    <t>Research and development</t>
  </si>
  <si>
    <t>Fair value remeasurements on contingent consideration</t>
  </si>
  <si>
    <t>Royalty income</t>
  </si>
  <si>
    <t>recognised in business combinations</t>
  </si>
  <si>
    <t>Other operating income</t>
  </si>
  <si>
    <t>Remeasurement of Consumer Healthcare put option liability</t>
  </si>
  <si>
    <t>Operating profit</t>
  </si>
  <si>
    <t>Fair value adjustments on derivative financial instruments</t>
  </si>
  <si>
    <t>Finance income</t>
  </si>
  <si>
    <t>Other income/(expense)</t>
  </si>
  <si>
    <t>Finance expense</t>
  </si>
  <si>
    <t>Profit on disposal of interest in associates</t>
  </si>
  <si>
    <t>Share of after tax profits of associates and joint ventures</t>
  </si>
  <si>
    <t>Profit before taxation</t>
  </si>
  <si>
    <t>£200 million for the divestment of ofatumumab, and in 2014 included the gain on the disposal of Treximet. Fair value remeasurements</t>
  </si>
  <si>
    <t>Taxation</t>
  </si>
  <si>
    <t>on contingent consideration recognised in business combinations comprised £1,874 million related to the acquisition of the former</t>
  </si>
  <si>
    <t>Profit after taxation for the year</t>
  </si>
  <si>
    <t>Shionogi-ViiV Healthcare joint venture and £91 million, net of hedging gains, related to the acquisition of the Vaccines business</t>
  </si>
  <si>
    <t>Loss)/profit attributable to non-controlling interests</t>
  </si>
  <si>
    <t>from Novartis.</t>
  </si>
  <si>
    <t>Profit attributable to shareholders</t>
  </si>
  <si>
    <t>hedge against foreign currency movements when sales and purchases are denominated in foreign currencies (see Note 41, ‘Financial</t>
  </si>
  <si>
    <t>instruments and related disclosures’). In 2014 this included an unrealised loss of £299 million arising from a number of forward exchange</t>
  </si>
  <si>
    <t>contracts entered into following announcement of the proposed Novartis transaction to protect the Sterling value of the net US dollar</t>
  </si>
  <si>
    <t>proceeds due to the Group on completion of the transaction.</t>
  </si>
  <si>
    <t>Sales growth %</t>
  </si>
  <si>
    <t>The following items have been included in operating profit:</t>
  </si>
  <si>
    <t>Revenue growth %</t>
  </si>
  <si>
    <t>Employee costs (Note 9)</t>
  </si>
  <si>
    <t>Advertising</t>
  </si>
  <si>
    <t>Distribution costs</t>
  </si>
  <si>
    <t>Depreciation of property, plant and equipment</t>
  </si>
  <si>
    <t>Impairment of property, plant and equipment, net of reversals</t>
  </si>
  <si>
    <t>Amortisation of intangible assets</t>
  </si>
  <si>
    <t>Impairment of intangible assets, net of reversals</t>
  </si>
  <si>
    <t>Net foreign exchange losses/(gains)</t>
  </si>
  <si>
    <t>Gross profit margin %</t>
  </si>
  <si>
    <t>Inventories:</t>
  </si>
  <si>
    <t>Cost of inventories included in cost of sales</t>
  </si>
  <si>
    <t>Write-down of inventories</t>
  </si>
  <si>
    <t>GP margin %</t>
  </si>
  <si>
    <t>Reversal of prior year write-down of inventories</t>
  </si>
  <si>
    <t>Operating lease rentals:</t>
  </si>
  <si>
    <t>Operating profit margin %</t>
  </si>
  <si>
    <t>Minimum lease payments</t>
  </si>
  <si>
    <t>Contingent rents</t>
  </si>
  <si>
    <t>Sub-lease payments</t>
  </si>
  <si>
    <t>OP margin %</t>
  </si>
  <si>
    <t>Fees payable to the company’s auditor and its associates in relation to the Group (see below)</t>
  </si>
  <si>
    <t>EBIT growth %</t>
  </si>
  <si>
    <t>EBIT margin</t>
  </si>
  <si>
    <t>EBITDA margin</t>
  </si>
  <si>
    <t>Item 1: Other operating income</t>
  </si>
  <si>
    <t>&gt; Disposal of businesses and assets in 2015 included the disposal of the Oncology business to Novartis for £9,228 million and</t>
  </si>
  <si>
    <t>&gt; Fair value adjustments on derivative financial instruments arise from foreign exchange forward contracts and options taken out to</t>
  </si>
  <si>
    <t>Item 2: Operating profit</t>
  </si>
  <si>
    <t>Financial statement extracts/forecast:</t>
  </si>
  <si>
    <t>Current</t>
  </si>
  <si>
    <t>Revenues</t>
  </si>
  <si>
    <t>Operating costs (excl. D&amp;A)</t>
  </si>
  <si>
    <t>Depreciation</t>
  </si>
  <si>
    <t>Amortisation</t>
  </si>
  <si>
    <t>Increase in working capital</t>
  </si>
  <si>
    <t>Cash taxes paid</t>
  </si>
  <si>
    <t>Debt issued</t>
  </si>
  <si>
    <t>Equity issued</t>
  </si>
  <si>
    <t>Fiscal tax rate</t>
  </si>
  <si>
    <t>Effective tax rate on operations</t>
  </si>
  <si>
    <t>WACC</t>
  </si>
  <si>
    <t>Perpetuity growth rate</t>
  </si>
  <si>
    <t>Terminal EV/EBITDA multiple</t>
  </si>
  <si>
    <t>Non controlling interests</t>
  </si>
  <si>
    <t>Joint ventures and associates</t>
  </si>
  <si>
    <t>Requirements</t>
  </si>
  <si>
    <t>Calculate the historic and forecast free cash flow to the firm.</t>
  </si>
  <si>
    <t>Calculate the terminal value using:</t>
  </si>
  <si>
    <t>a)</t>
  </si>
  <si>
    <t>Cash flow growth perpetuity</t>
  </si>
  <si>
    <t>b)</t>
  </si>
  <si>
    <t>EBITDA terminal multiple</t>
  </si>
  <si>
    <t>Calculate the enterprise value for the firm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</si>
</sst>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#,##0_);\(#,##0\);\-\-_)"/>
    <numFmt numFmtId="165" formatCode="0.0%_);\(0.0%\);\-\-&quot;%&quot;_);* @_)"/>
    <numFmt numFmtId="166" formatCode="0\ &quot;days&quot;_);\(0\ &quot;days&quot;\);\-\-\ &quot;days&quot;_);* @_)"/>
    <numFmt numFmtId="167" formatCode="0.000%"/>
    <numFmt numFmtId="168" formatCode="0_);[Red]\(0\)"/>
    <numFmt numFmtId="169" formatCode="0.0"/>
    <numFmt numFmtId="170" formatCode="0.0%"/>
    <numFmt numFmtId="171" formatCode="0.0\x;&quot;nm&quot;_x;&quot;nm&quot;_x;* @_x"/>
    <numFmt numFmtId="172" formatCode="_-* #,##0_-;\-* #,##0_-;_-* &quot;-&quot;??_-;_-@_-"/>
    <numFmt numFmtId="173" formatCode="#,##0.0_);\(#,##0.0\);\-\-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b/>
      <sz val="8"/>
      <name val="Segoe UI"/>
      <family val="2"/>
    </font>
    <font>
      <sz val="8"/>
      <color theme="1"/>
      <name val="Segoe UI"/>
      <family val="2"/>
    </font>
    <font>
      <sz val="8"/>
      <color rgb="FF3F3F76"/>
      <name val="Segoe UI"/>
      <family val="2"/>
    </font>
    <font>
      <b/>
      <sz val="8"/>
      <color indexed="9"/>
      <name val="Segoe UI"/>
      <family val="2"/>
    </font>
    <font>
      <b/>
      <sz val="8"/>
      <color theme="1"/>
      <name val="Segoe UI"/>
      <family val="2"/>
    </font>
    <font>
      <sz val="8"/>
      <name val="Segoe UI"/>
      <family val="2"/>
    </font>
    <font>
      <b/>
      <sz val="8"/>
      <color rgb="FF000000"/>
      <name val="Segoe UI"/>
      <family val="2"/>
    </font>
    <font>
      <sz val="8"/>
      <color rgb="FF000000"/>
      <name val="Segoe UI"/>
      <family val="2"/>
    </font>
    <font>
      <b/>
      <sz val="8"/>
      <color theme="0"/>
      <name val="Segoe UI"/>
      <family val="2"/>
    </font>
    <font>
      <b/>
      <i/>
      <sz val="8"/>
      <name val="Segoe UI"/>
      <family val="2"/>
    </font>
    <font>
      <i/>
      <sz val="8"/>
      <color rgb="FF0000FF"/>
      <name val="Segoe UI"/>
      <family val="2"/>
    </font>
    <font>
      <b/>
      <sz val="10"/>
      <name val="Arial"/>
      <family val="2"/>
    </font>
    <font>
      <sz val="8"/>
      <color theme="0"/>
      <name val="Segoe UI"/>
      <family val="2"/>
    </font>
    <font>
      <sz val="8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3B265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rgb="FF3B265E"/>
      </left>
      <right style="thin">
        <color rgb="FF3B265E"/>
      </right>
      <top style="thin">
        <color rgb="FF3B265E"/>
      </top>
      <bottom style="thin">
        <color rgb="FF3B265E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 style="thin">
        <color auto="1"/>
      </top>
      <bottom/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2" applyNumberFormat="0" applyFill="0" applyAlignment="0" applyProtection="0"/>
    <xf numFmtId="164" fontId="4" fillId="0" borderId="3" applyNumberFormat="0" applyFill="0" applyProtection="0">
      <alignment horizontal="right"/>
    </xf>
    <xf numFmtId="165" fontId="5" fillId="0" borderId="0" applyFont="0" applyFill="0" applyBorder="0" applyAlignment="0" applyProtection="0"/>
    <xf numFmtId="164" fontId="6" fillId="4" borderId="4" applyNumberFormat="0" applyProtection="0">
      <alignment horizontal="left" vertical="center"/>
    </xf>
    <xf numFmtId="164" fontId="4" fillId="0" borderId="6" applyNumberFormat="0" applyFill="0" applyAlignment="0" applyProtection="0"/>
    <xf numFmtId="43" fontId="1" fillId="0" borderId="0" applyFont="0" applyFill="0" applyBorder="0" applyAlignment="0" applyProtection="0"/>
    <xf numFmtId="164" fontId="18" fillId="0" borderId="0" applyNumberFormat="0" applyFill="0" applyBorder="0" applyProtection="0"/>
    <xf numFmtId="164" fontId="4" fillId="0" borderId="3" applyNumberFormat="0" applyFill="0" applyProtection="0">
      <alignment horizontal="left"/>
    </xf>
    <xf numFmtId="171" fontId="5" fillId="0" borderId="0" applyFont="0" applyFill="0" applyBorder="0" applyAlignment="0" applyProtection="0"/>
  </cellStyleXfs>
  <cellXfs count="64">
    <xf numFmtId="0" fontId="0" fillId="0" borderId="0" xfId="0"/>
    <xf numFmtId="0" fontId="7" fillId="0" borderId="0" xfId="0" applyFont="1" applyAlignment="1">
      <alignment wrapText="1"/>
    </xf>
    <xf numFmtId="0" fontId="8" fillId="0" borderId="0" xfId="0" applyFont="1"/>
    <xf numFmtId="164" fontId="7" fillId="0" borderId="3" xfId="4" applyFont="1">
      <alignment horizontal="right"/>
    </xf>
    <xf numFmtId="0" fontId="8" fillId="3" borderId="0" xfId="0" applyFont="1" applyFill="1"/>
    <xf numFmtId="0" fontId="9" fillId="2" borderId="1" xfId="2" applyFont="1" applyAlignment="1" applyProtection="1">
      <alignment horizontal="right"/>
      <protection locked="0"/>
    </xf>
    <xf numFmtId="165" fontId="9" fillId="2" borderId="1" xfId="2" applyNumberFormat="1" applyFont="1" applyAlignment="1" applyProtection="1">
      <alignment horizontal="right"/>
      <protection locked="0"/>
    </xf>
    <xf numFmtId="166" fontId="9" fillId="2" borderId="1" xfId="2" applyNumberFormat="1" applyFont="1" applyAlignment="1" applyProtection="1">
      <alignment horizontal="right"/>
      <protection locked="0"/>
    </xf>
    <xf numFmtId="165" fontId="8" fillId="3" borderId="0" xfId="5" applyFont="1" applyFill="1"/>
    <xf numFmtId="0" fontId="11" fillId="0" borderId="2" xfId="3" applyFont="1"/>
    <xf numFmtId="164" fontId="10" fillId="5" borderId="5" xfId="6" applyFont="1" applyFill="1" applyBorder="1">
      <alignment horizontal="left" vertical="center"/>
    </xf>
    <xf numFmtId="164" fontId="7" fillId="0" borderId="6" xfId="7" applyFont="1"/>
    <xf numFmtId="9" fontId="8" fillId="0" borderId="0" xfId="1" applyFont="1"/>
    <xf numFmtId="164" fontId="10" fillId="6" borderId="7" xfId="6" applyFont="1" applyFill="1" applyBorder="1">
      <alignment horizontal="left" vertical="center"/>
    </xf>
    <xf numFmtId="167" fontId="8" fillId="0" borderId="0" xfId="0" applyNumberFormat="1" applyFont="1"/>
    <xf numFmtId="168" fontId="8" fillId="0" borderId="0" xfId="0" applyNumberFormat="1" applyFont="1"/>
    <xf numFmtId="1" fontId="8" fillId="0" borderId="0" xfId="0" applyNumberFormat="1" applyFont="1"/>
    <xf numFmtId="164" fontId="8" fillId="0" borderId="0" xfId="0" applyNumberFormat="1" applyFont="1"/>
    <xf numFmtId="164" fontId="11" fillId="0" borderId="2" xfId="3" applyNumberFormat="1" applyFont="1"/>
    <xf numFmtId="37" fontId="7" fillId="0" borderId="0" xfId="0" applyNumberFormat="1" applyFont="1"/>
    <xf numFmtId="0" fontId="7" fillId="0" borderId="0" xfId="0" applyFont="1"/>
    <xf numFmtId="0" fontId="12" fillId="0" borderId="0" xfId="0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12" fillId="0" borderId="9" xfId="0" applyFont="1" applyBorder="1"/>
    <xf numFmtId="0" fontId="12" fillId="0" borderId="10" xfId="0" applyFont="1" applyBorder="1"/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3" fillId="0" borderId="9" xfId="0" applyFont="1" applyBorder="1" applyAlignment="1">
      <alignment vertical="center"/>
    </xf>
    <xf numFmtId="0" fontId="14" fillId="0" borderId="12" xfId="0" applyFont="1" applyBorder="1" applyAlignment="1">
      <alignment vertical="center"/>
    </xf>
    <xf numFmtId="0" fontId="12" fillId="0" borderId="12" xfId="0" applyFont="1" applyBorder="1"/>
    <xf numFmtId="0" fontId="12" fillId="0" borderId="13" xfId="0" applyFont="1" applyBorder="1"/>
    <xf numFmtId="0" fontId="16" fillId="0" borderId="0" xfId="0" applyFont="1"/>
    <xf numFmtId="0" fontId="17" fillId="7" borderId="0" xfId="0" applyFont="1" applyFill="1"/>
    <xf numFmtId="0" fontId="12" fillId="0" borderId="14" xfId="0" applyFont="1" applyBorder="1"/>
    <xf numFmtId="9" fontId="7" fillId="0" borderId="14" xfId="1" applyFont="1" applyBorder="1"/>
    <xf numFmtId="9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69" fontId="12" fillId="0" borderId="0" xfId="0" applyNumberFormat="1" applyFont="1"/>
    <xf numFmtId="0" fontId="7" fillId="0" borderId="14" xfId="0" applyFont="1" applyBorder="1"/>
    <xf numFmtId="0" fontId="7" fillId="0" borderId="15" xfId="0" applyFont="1" applyBorder="1"/>
    <xf numFmtId="170" fontId="7" fillId="0" borderId="14" xfId="0" applyNumberFormat="1" applyFont="1" applyBorder="1"/>
    <xf numFmtId="164" fontId="7" fillId="0" borderId="0" xfId="9" applyFont="1"/>
    <xf numFmtId="164" fontId="10" fillId="8" borderId="4" xfId="6" applyFont="1" applyFill="1">
      <alignment horizontal="left" vertical="center"/>
    </xf>
    <xf numFmtId="0" fontId="15" fillId="8" borderId="0" xfId="0" applyFont="1" applyFill="1" applyAlignment="1">
      <alignment horizontal="center"/>
    </xf>
    <xf numFmtId="164" fontId="15" fillId="8" borderId="3" xfId="10" applyFont="1" applyFill="1">
      <alignment horizontal="left"/>
    </xf>
    <xf numFmtId="0" fontId="19" fillId="8" borderId="0" xfId="0" applyFont="1" applyFill="1"/>
    <xf numFmtId="164" fontId="15" fillId="8" borderId="3" xfId="4" applyFont="1" applyFill="1">
      <alignment horizontal="right"/>
    </xf>
    <xf numFmtId="164" fontId="7" fillId="8" borderId="3" xfId="10" applyFont="1" applyFill="1">
      <alignment horizontal="left"/>
    </xf>
    <xf numFmtId="173" fontId="20" fillId="9" borderId="0" xfId="8" applyNumberFormat="1" applyFont="1" applyFill="1"/>
    <xf numFmtId="173" fontId="20" fillId="0" borderId="0" xfId="8" applyNumberFormat="1" applyFont="1" applyFill="1"/>
    <xf numFmtId="170" fontId="20" fillId="9" borderId="0" xfId="1" applyNumberFormat="1" applyFont="1" applyFill="1"/>
    <xf numFmtId="170" fontId="20" fillId="0" borderId="0" xfId="1" applyNumberFormat="1" applyFont="1" applyFill="1"/>
    <xf numFmtId="173" fontId="20" fillId="10" borderId="0" xfId="8" applyNumberFormat="1" applyFont="1" applyFill="1"/>
    <xf numFmtId="172" fontId="12" fillId="0" borderId="9" xfId="8" applyNumberFormat="1" applyFont="1" applyBorder="1"/>
    <xf numFmtId="172" fontId="12" fillId="0" borderId="10" xfId="8" applyNumberFormat="1" applyFont="1" applyBorder="1"/>
    <xf numFmtId="172" fontId="7" fillId="0" borderId="9" xfId="8" applyNumberFormat="1" applyFont="1" applyBorder="1"/>
    <xf numFmtId="172" fontId="7" fillId="0" borderId="10" xfId="8" applyNumberFormat="1" applyFont="1" applyBorder="1"/>
    <xf numFmtId="172" fontId="12" fillId="0" borderId="0" xfId="8" applyNumberFormat="1" applyFont="1"/>
    <xf numFmtId="172" fontId="7" fillId="0" borderId="11" xfId="8" applyNumberFormat="1" applyFont="1" applyBorder="1"/>
  </cellXfs>
  <cellStyles count="12">
    <cellStyle name="banner" xfId="6" xr:uid="{EDA5AE92-5ED7-408B-B2C9-0C239FB7973F}"/>
    <cellStyle name="Comma" xfId="8" builtinId="3"/>
    <cellStyle name="heading2" xfId="10" xr:uid="{8B3F4208-0205-49F0-8302-7691FE63B1AD}"/>
    <cellStyle name="headingColumn2" xfId="4" xr:uid="{07F0969F-3928-430A-987E-F9712E97D3AA}"/>
    <cellStyle name="Input" xfId="2" builtinId="20"/>
    <cellStyle name="multiple1" xfId="11" xr:uid="{05D4A5CA-4007-42F0-A5AE-C72ED444E02A}"/>
    <cellStyle name="Normal" xfId="0" builtinId="0"/>
    <cellStyle name="Percent" xfId="1" builtinId="5"/>
    <cellStyle name="percent1" xfId="5" xr:uid="{BDE562F4-5613-461D-83EB-70528C64814A}"/>
    <cellStyle name="subtotal" xfId="7" xr:uid="{5F2B2BA5-45AA-425F-B94F-EA3558BA8844}"/>
    <cellStyle name="title2" xfId="9" xr:uid="{BE5C66F2-589D-4A7C-BF72-1BA467EFA381}"/>
    <cellStyle name="Tot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B7FB-5772-419C-92BC-B2E46C090361}">
  <dimension ref="A1:K68"/>
  <sheetViews>
    <sheetView showGridLines="0" zoomScaleNormal="100" workbookViewId="0">
      <selection activeCell="B1" sqref="B1"/>
    </sheetView>
  </sheetViews>
  <sheetFormatPr defaultColWidth="9.08984375" defaultRowHeight="11.5" x14ac:dyDescent="0.3"/>
  <cols>
    <col min="1" max="2" width="1.81640625" style="2" customWidth="1"/>
    <col min="3" max="3" width="28.6328125" style="2" customWidth="1"/>
    <col min="4" max="4" width="0.81640625" style="2" customWidth="1"/>
    <col min="5" max="5" width="9.36328125" style="2" customWidth="1"/>
    <col min="6" max="6" width="0.81640625" style="2" customWidth="1"/>
    <col min="7" max="9" width="9.36328125" style="2" customWidth="1"/>
    <col min="10" max="10" width="3" style="2" customWidth="1"/>
    <col min="11" max="17" width="9.08984375" style="2"/>
    <col min="18" max="18" width="8.81640625" style="2" customWidth="1"/>
    <col min="19" max="19" width="9.36328125" style="2" customWidth="1"/>
    <col min="20" max="16384" width="9.08984375" style="2"/>
  </cols>
  <sheetData>
    <row r="1" spans="1:11" ht="23" x14ac:dyDescent="0.3">
      <c r="A1" s="1" t="s">
        <v>54</v>
      </c>
      <c r="G1" s="3" t="s">
        <v>0</v>
      </c>
      <c r="H1" s="3" t="s">
        <v>1</v>
      </c>
      <c r="I1" s="3" t="s">
        <v>2</v>
      </c>
    </row>
    <row r="2" spans="1:11" x14ac:dyDescent="0.3">
      <c r="A2" s="4" t="s">
        <v>55</v>
      </c>
      <c r="B2" s="4"/>
      <c r="C2" s="4"/>
      <c r="D2" s="4"/>
      <c r="E2" s="4"/>
      <c r="F2" s="4"/>
      <c r="G2" s="4"/>
      <c r="H2" s="4"/>
      <c r="I2" s="4"/>
    </row>
    <row r="3" spans="1:11" x14ac:dyDescent="0.3">
      <c r="A3" s="4" t="s">
        <v>3</v>
      </c>
      <c r="B3" s="4"/>
      <c r="C3" s="4"/>
      <c r="D3" s="4"/>
      <c r="E3" s="4"/>
      <c r="F3" s="4"/>
      <c r="G3" s="4"/>
      <c r="H3" s="5">
        <v>2275</v>
      </c>
      <c r="I3" s="5">
        <v>2425</v>
      </c>
    </row>
    <row r="4" spans="1:11" x14ac:dyDescent="0.3">
      <c r="A4" s="4" t="s">
        <v>4</v>
      </c>
      <c r="B4" s="4"/>
      <c r="C4" s="4"/>
      <c r="D4" s="4"/>
      <c r="E4" s="4"/>
      <c r="F4" s="4"/>
      <c r="G4" s="4"/>
      <c r="H4" s="6">
        <v>0.26600000000000001</v>
      </c>
      <c r="I4" s="6">
        <v>0.27</v>
      </c>
      <c r="K4" s="14"/>
    </row>
    <row r="5" spans="1:11" x14ac:dyDescent="0.3">
      <c r="A5" s="4" t="s">
        <v>5</v>
      </c>
      <c r="B5" s="4"/>
      <c r="C5" s="4"/>
      <c r="D5" s="4"/>
      <c r="E5" s="4"/>
      <c r="F5" s="4"/>
      <c r="G5" s="4"/>
      <c r="H5" s="4"/>
      <c r="I5" s="4"/>
    </row>
    <row r="6" spans="1:11" x14ac:dyDescent="0.3">
      <c r="A6" s="4"/>
      <c r="B6" s="4"/>
      <c r="C6" s="4" t="s">
        <v>6</v>
      </c>
      <c r="D6" s="4"/>
      <c r="E6" s="4"/>
      <c r="F6" s="4"/>
      <c r="G6" s="4"/>
      <c r="H6" s="7">
        <v>30</v>
      </c>
      <c r="I6" s="7">
        <v>27</v>
      </c>
    </row>
    <row r="7" spans="1:11" x14ac:dyDescent="0.3">
      <c r="A7" s="4"/>
      <c r="B7" s="4"/>
      <c r="C7" s="4" t="s">
        <v>7</v>
      </c>
      <c r="D7" s="4"/>
      <c r="E7" s="4"/>
      <c r="F7" s="4"/>
      <c r="G7" s="4"/>
      <c r="H7" s="7">
        <v>45</v>
      </c>
      <c r="I7" s="7">
        <v>47</v>
      </c>
    </row>
    <row r="8" spans="1:11" x14ac:dyDescent="0.3">
      <c r="A8" s="4"/>
      <c r="B8" s="4"/>
      <c r="C8" s="4" t="s">
        <v>8</v>
      </c>
      <c r="D8" s="4"/>
      <c r="E8" s="4"/>
      <c r="F8" s="4"/>
      <c r="G8" s="4"/>
      <c r="H8" s="7">
        <v>45</v>
      </c>
      <c r="I8" s="7">
        <v>45</v>
      </c>
    </row>
    <row r="9" spans="1:11" x14ac:dyDescent="0.3">
      <c r="A9" s="4" t="s">
        <v>9</v>
      </c>
      <c r="B9" s="4"/>
      <c r="C9" s="4"/>
      <c r="D9" s="4"/>
      <c r="E9" s="4"/>
      <c r="F9" s="4"/>
      <c r="G9" s="4"/>
      <c r="H9" s="5">
        <v>240</v>
      </c>
      <c r="I9" s="5">
        <v>220</v>
      </c>
    </row>
    <row r="10" spans="1:11" x14ac:dyDescent="0.3">
      <c r="A10" s="4" t="s">
        <v>10</v>
      </c>
      <c r="B10" s="4"/>
      <c r="C10" s="4"/>
      <c r="D10" s="4"/>
      <c r="E10" s="4"/>
      <c r="F10" s="4"/>
      <c r="G10" s="4"/>
      <c r="H10" s="5">
        <v>170</v>
      </c>
      <c r="I10" s="5">
        <v>180</v>
      </c>
    </row>
    <row r="11" spans="1:11" x14ac:dyDescent="0.3">
      <c r="A11" s="4" t="s">
        <v>11</v>
      </c>
      <c r="B11" s="4"/>
      <c r="C11" s="4"/>
      <c r="D11" s="4"/>
      <c r="E11" s="4"/>
      <c r="F11" s="4"/>
      <c r="G11" s="4"/>
      <c r="H11" s="6">
        <v>0.12</v>
      </c>
      <c r="I11" s="8">
        <f>H11</f>
        <v>0.12</v>
      </c>
    </row>
    <row r="12" spans="1:11" x14ac:dyDescent="0.3">
      <c r="A12" s="4" t="s">
        <v>12</v>
      </c>
      <c r="B12" s="4"/>
      <c r="C12" s="4"/>
      <c r="D12" s="4"/>
      <c r="E12" s="4"/>
      <c r="F12" s="4"/>
      <c r="G12" s="4"/>
      <c r="H12" s="6">
        <v>0.25</v>
      </c>
      <c r="I12" s="8">
        <f>H12</f>
        <v>0.25</v>
      </c>
    </row>
    <row r="13" spans="1:11" x14ac:dyDescent="0.3">
      <c r="A13" s="4" t="s">
        <v>13</v>
      </c>
      <c r="B13" s="4"/>
      <c r="C13" s="4"/>
      <c r="D13" s="4"/>
      <c r="E13" s="4"/>
      <c r="F13" s="4"/>
      <c r="G13" s="4"/>
      <c r="H13" s="5">
        <v>50</v>
      </c>
      <c r="I13" s="4">
        <f>H13</f>
        <v>50</v>
      </c>
    </row>
    <row r="14" spans="1:11" x14ac:dyDescent="0.3">
      <c r="A14" s="4" t="s">
        <v>14</v>
      </c>
      <c r="B14" s="4"/>
      <c r="C14" s="4"/>
      <c r="D14" s="4"/>
      <c r="E14" s="4"/>
      <c r="F14" s="4"/>
      <c r="G14" s="4"/>
      <c r="H14" s="5">
        <v>75</v>
      </c>
      <c r="I14" s="5">
        <v>0</v>
      </c>
    </row>
    <row r="15" spans="1:11" x14ac:dyDescent="0.3">
      <c r="A15" s="4" t="s">
        <v>15</v>
      </c>
      <c r="B15" s="4"/>
      <c r="C15" s="4"/>
      <c r="D15" s="4"/>
      <c r="E15" s="4"/>
      <c r="F15" s="4"/>
      <c r="G15" s="4"/>
      <c r="H15" s="5">
        <v>0</v>
      </c>
      <c r="I15" s="5">
        <v>80</v>
      </c>
    </row>
    <row r="16" spans="1:11" x14ac:dyDescent="0.3">
      <c r="A16" s="4" t="s">
        <v>16</v>
      </c>
      <c r="B16" s="4"/>
      <c r="C16" s="4"/>
      <c r="D16" s="4"/>
      <c r="E16" s="4"/>
      <c r="F16" s="4"/>
      <c r="G16" s="4"/>
      <c r="H16" s="6">
        <v>6.5000000000000002E-2</v>
      </c>
      <c r="I16" s="8">
        <f>H16</f>
        <v>6.5000000000000002E-2</v>
      </c>
    </row>
    <row r="17" spans="1:9" x14ac:dyDescent="0.3">
      <c r="A17" s="47" t="s">
        <v>17</v>
      </c>
      <c r="B17" s="47"/>
      <c r="C17" s="47"/>
      <c r="D17" s="47"/>
      <c r="E17" s="47"/>
      <c r="F17" s="47"/>
      <c r="G17" s="47"/>
      <c r="H17" s="47"/>
      <c r="I17" s="47"/>
    </row>
    <row r="19" spans="1:9" x14ac:dyDescent="0.3">
      <c r="C19" s="2" t="s">
        <v>18</v>
      </c>
      <c r="G19" s="5">
        <v>1149</v>
      </c>
      <c r="H19" s="15"/>
      <c r="I19" s="15"/>
    </row>
    <row r="20" spans="1:9" x14ac:dyDescent="0.3">
      <c r="C20" s="2" t="s">
        <v>19</v>
      </c>
      <c r="G20" s="5">
        <v>126</v>
      </c>
      <c r="H20" s="15"/>
      <c r="I20" s="15"/>
    </row>
    <row r="21" spans="1:9" x14ac:dyDescent="0.3">
      <c r="C21" s="2" t="s">
        <v>20</v>
      </c>
      <c r="G21" s="5">
        <v>255</v>
      </c>
      <c r="H21" s="16"/>
      <c r="I21" s="16"/>
    </row>
    <row r="22" spans="1:9" x14ac:dyDescent="0.3">
      <c r="C22" s="2" t="s">
        <v>21</v>
      </c>
      <c r="G22" s="5">
        <v>71</v>
      </c>
      <c r="H22" s="16"/>
      <c r="I22" s="16"/>
    </row>
    <row r="23" spans="1:9" ht="12" thickBot="1" x14ac:dyDescent="0.35">
      <c r="B23" s="9" t="s">
        <v>22</v>
      </c>
      <c r="C23" s="9"/>
      <c r="D23" s="9"/>
      <c r="E23" s="9"/>
      <c r="F23" s="9"/>
      <c r="G23" s="9">
        <f>SUM(G19:G22)</f>
        <v>1601</v>
      </c>
      <c r="H23" s="18">
        <f>SUM(H19:H22)</f>
        <v>0</v>
      </c>
      <c r="I23" s="18">
        <f t="shared" ref="I23" si="0">SUM(I19:I22)</f>
        <v>0</v>
      </c>
    </row>
    <row r="25" spans="1:9" x14ac:dyDescent="0.3">
      <c r="C25" s="2" t="s">
        <v>23</v>
      </c>
      <c r="G25" s="5">
        <v>189</v>
      </c>
      <c r="H25" s="16"/>
      <c r="I25" s="16"/>
    </row>
    <row r="26" spans="1:9" x14ac:dyDescent="0.3">
      <c r="C26" s="2" t="s">
        <v>24</v>
      </c>
      <c r="G26" s="5">
        <v>28</v>
      </c>
      <c r="H26" s="15"/>
      <c r="I26" s="15"/>
    </row>
    <row r="27" spans="1:9" x14ac:dyDescent="0.3">
      <c r="C27" s="2" t="s">
        <v>25</v>
      </c>
      <c r="G27" s="5">
        <v>642</v>
      </c>
    </row>
    <row r="28" spans="1:9" x14ac:dyDescent="0.3">
      <c r="C28" s="2" t="s">
        <v>26</v>
      </c>
      <c r="G28" s="5">
        <v>201</v>
      </c>
    </row>
    <row r="29" spans="1:9" x14ac:dyDescent="0.3">
      <c r="C29" s="2" t="s">
        <v>27</v>
      </c>
      <c r="G29" s="5">
        <v>541</v>
      </c>
      <c r="H29" s="16"/>
      <c r="I29" s="16"/>
    </row>
    <row r="30" spans="1:9" ht="12" thickBot="1" x14ac:dyDescent="0.35">
      <c r="B30" s="9" t="s">
        <v>28</v>
      </c>
      <c r="C30" s="9"/>
      <c r="D30" s="9"/>
      <c r="E30" s="9"/>
      <c r="F30" s="9"/>
      <c r="G30" s="9">
        <f>SUM(G25:G29)</f>
        <v>1601</v>
      </c>
      <c r="H30" s="18">
        <f>SUM(H25:H29)</f>
        <v>0</v>
      </c>
      <c r="I30" s="18">
        <f t="shared" ref="I30" si="1">SUM(I25:I29)</f>
        <v>0</v>
      </c>
    </row>
    <row r="32" spans="1:9" x14ac:dyDescent="0.3">
      <c r="A32" s="10" t="s">
        <v>29</v>
      </c>
      <c r="B32" s="10"/>
      <c r="C32" s="10"/>
      <c r="D32" s="10"/>
      <c r="E32" s="10"/>
      <c r="F32" s="10"/>
      <c r="G32" s="10"/>
      <c r="H32" s="10"/>
      <c r="I32" s="10"/>
    </row>
    <row r="34" spans="2:11" x14ac:dyDescent="0.3">
      <c r="B34" s="2" t="s">
        <v>30</v>
      </c>
    </row>
    <row r="35" spans="2:11" x14ac:dyDescent="0.3">
      <c r="C35" s="2" t="s">
        <v>31</v>
      </c>
      <c r="H35" s="15"/>
      <c r="I35" s="15"/>
    </row>
    <row r="36" spans="2:11" x14ac:dyDescent="0.3">
      <c r="B36" s="2" t="s">
        <v>32</v>
      </c>
      <c r="H36" s="11">
        <f>SUM(H34:H35)</f>
        <v>0</v>
      </c>
      <c r="I36" s="11">
        <f>SUM(I34:I35)</f>
        <v>0</v>
      </c>
      <c r="K36" s="12"/>
    </row>
    <row r="37" spans="2:11" x14ac:dyDescent="0.3">
      <c r="C37" s="2" t="s">
        <v>33</v>
      </c>
      <c r="H37" s="15"/>
      <c r="I37" s="15"/>
    </row>
    <row r="38" spans="2:11" x14ac:dyDescent="0.3">
      <c r="B38" s="2" t="s">
        <v>34</v>
      </c>
      <c r="H38" s="11">
        <f>SUM(H36:H37)</f>
        <v>0</v>
      </c>
      <c r="I38" s="11">
        <f>SUM(I36:I37)</f>
        <v>0</v>
      </c>
    </row>
    <row r="39" spans="2:11" x14ac:dyDescent="0.3">
      <c r="C39" s="2" t="s">
        <v>35</v>
      </c>
      <c r="H39" s="15"/>
      <c r="I39" s="15"/>
    </row>
    <row r="40" spans="2:11" x14ac:dyDescent="0.3">
      <c r="B40" s="2" t="s">
        <v>36</v>
      </c>
      <c r="H40" s="11">
        <f>SUM(H38:H39)</f>
        <v>0</v>
      </c>
      <c r="I40" s="11">
        <f>SUM(I38:I39)</f>
        <v>0</v>
      </c>
    </row>
    <row r="41" spans="2:11" x14ac:dyDescent="0.3">
      <c r="C41" s="2" t="s">
        <v>37</v>
      </c>
      <c r="H41" s="15"/>
      <c r="I41" s="15"/>
    </row>
    <row r="42" spans="2:11" x14ac:dyDescent="0.3">
      <c r="B42" s="2" t="s">
        <v>38</v>
      </c>
      <c r="H42" s="11">
        <f>SUM(H40:H41)</f>
        <v>0</v>
      </c>
      <c r="I42" s="11">
        <f>SUM(I40:I41)</f>
        <v>0</v>
      </c>
    </row>
    <row r="43" spans="2:11" x14ac:dyDescent="0.3">
      <c r="C43" s="2" t="s">
        <v>39</v>
      </c>
      <c r="H43" s="15"/>
      <c r="I43" s="15"/>
    </row>
    <row r="44" spans="2:11" ht="12" thickBot="1" x14ac:dyDescent="0.35">
      <c r="B44" s="2" t="s">
        <v>40</v>
      </c>
      <c r="H44" s="18">
        <f>SUM(H42:H43)</f>
        <v>0</v>
      </c>
      <c r="I44" s="18">
        <f>SUM(I42:I43)</f>
        <v>0</v>
      </c>
    </row>
    <row r="45" spans="2:11" x14ac:dyDescent="0.3">
      <c r="H45" s="15"/>
      <c r="I45" s="15"/>
    </row>
    <row r="46" spans="2:11" x14ac:dyDescent="0.3">
      <c r="H46" s="16"/>
      <c r="I46" s="16"/>
    </row>
    <row r="52" spans="1:9" x14ac:dyDescent="0.3">
      <c r="A52" s="13" t="s">
        <v>41</v>
      </c>
      <c r="B52" s="13"/>
      <c r="C52" s="13"/>
      <c r="D52" s="13"/>
      <c r="E52" s="13"/>
      <c r="F52" s="13"/>
      <c r="G52" s="13"/>
      <c r="H52" s="13"/>
      <c r="I52" s="13"/>
    </row>
    <row r="54" spans="1:9" x14ac:dyDescent="0.3">
      <c r="C54" s="2" t="str">
        <f>B40</f>
        <v>EBIT</v>
      </c>
      <c r="H54" s="17"/>
      <c r="I54" s="17"/>
    </row>
    <row r="55" spans="1:9" x14ac:dyDescent="0.3">
      <c r="C55" s="2" t="str">
        <f>C39</f>
        <v>D&amp;A</v>
      </c>
      <c r="H55" s="15"/>
      <c r="I55" s="15"/>
    </row>
    <row r="56" spans="1:9" x14ac:dyDescent="0.3">
      <c r="B56" s="2" t="s">
        <v>34</v>
      </c>
      <c r="H56" s="11">
        <f>SUM(H54:H55)</f>
        <v>0</v>
      </c>
      <c r="I56" s="11">
        <f>SUM(I54:I55)</f>
        <v>0</v>
      </c>
    </row>
    <row r="57" spans="1:9" x14ac:dyDescent="0.3">
      <c r="C57" s="2" t="s">
        <v>42</v>
      </c>
      <c r="H57" s="15"/>
      <c r="I57" s="15"/>
    </row>
    <row r="58" spans="1:9" x14ac:dyDescent="0.3">
      <c r="C58" s="2" t="s">
        <v>43</v>
      </c>
      <c r="H58" s="15"/>
      <c r="I58" s="15"/>
    </row>
    <row r="59" spans="1:9" x14ac:dyDescent="0.3">
      <c r="C59" s="2" t="s">
        <v>44</v>
      </c>
      <c r="H59" s="16"/>
      <c r="I59" s="16"/>
    </row>
    <row r="60" spans="1:9" x14ac:dyDescent="0.3">
      <c r="B60" s="2" t="s">
        <v>45</v>
      </c>
      <c r="H60" s="11">
        <f>SUM(H56:H59)</f>
        <v>0</v>
      </c>
      <c r="I60" s="11">
        <f>SUM(I56:I59)</f>
        <v>0</v>
      </c>
    </row>
    <row r="61" spans="1:9" x14ac:dyDescent="0.3">
      <c r="C61" s="2" t="s">
        <v>46</v>
      </c>
      <c r="H61" s="15"/>
      <c r="I61" s="15"/>
    </row>
    <row r="62" spans="1:9" x14ac:dyDescent="0.3">
      <c r="C62" s="2" t="s">
        <v>47</v>
      </c>
      <c r="H62" s="15"/>
      <c r="I62" s="15"/>
    </row>
    <row r="63" spans="1:9" x14ac:dyDescent="0.3">
      <c r="B63" s="2" t="s">
        <v>48</v>
      </c>
      <c r="H63" s="11">
        <f>SUM(H60:H62)</f>
        <v>0</v>
      </c>
      <c r="I63" s="11">
        <f>SUM(I60:I62)</f>
        <v>0</v>
      </c>
    </row>
    <row r="64" spans="1:9" x14ac:dyDescent="0.3">
      <c r="C64" s="2" t="s">
        <v>49</v>
      </c>
    </row>
    <row r="65" spans="2:9" x14ac:dyDescent="0.3">
      <c r="C65" s="2" t="s">
        <v>50</v>
      </c>
      <c r="H65" s="15"/>
      <c r="I65" s="15"/>
    </row>
    <row r="66" spans="2:9" x14ac:dyDescent="0.3">
      <c r="C66" s="2" t="s">
        <v>51</v>
      </c>
    </row>
    <row r="67" spans="2:9" x14ac:dyDescent="0.3">
      <c r="C67" s="2" t="s">
        <v>52</v>
      </c>
      <c r="H67" s="15"/>
      <c r="I67" s="15"/>
    </row>
    <row r="68" spans="2:9" ht="12" thickBot="1" x14ac:dyDescent="0.35">
      <c r="B68" s="2" t="s">
        <v>53</v>
      </c>
      <c r="H68" s="18">
        <f>SUM(H63:H67)</f>
        <v>0</v>
      </c>
      <c r="I68" s="18">
        <f>SUM(I63:I67)</f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C83914-498E-402D-AD8E-F8DE8E3D8CC1}">
  <dimension ref="A1:R73"/>
  <sheetViews>
    <sheetView tabSelected="1" zoomScaleNormal="100" workbookViewId="0">
      <selection activeCell="H11" sqref="H11"/>
    </sheetView>
  </sheetViews>
  <sheetFormatPr defaultColWidth="10.453125" defaultRowHeight="11.5" x14ac:dyDescent="0.3"/>
  <cols>
    <col min="1" max="1" width="3.1796875" style="19" customWidth="1"/>
    <col min="2" max="2" width="36.6328125" style="21" customWidth="1"/>
    <col min="3" max="3" width="12.81640625" style="21" customWidth="1"/>
    <col min="4" max="4" width="9.90625" style="21" customWidth="1"/>
    <col min="5" max="5" width="3" style="21" customWidth="1"/>
    <col min="6" max="6" width="10.453125" style="21"/>
    <col min="7" max="7" width="11.81640625" style="21" customWidth="1"/>
    <col min="8" max="11" width="10.453125" style="21"/>
    <col min="12" max="12" width="6.36328125" style="21" customWidth="1"/>
    <col min="13" max="16384" width="10.453125" style="21"/>
  </cols>
  <sheetData>
    <row r="1" spans="2:18" ht="18" customHeight="1" x14ac:dyDescent="0.3">
      <c r="B1" s="20" t="s">
        <v>56</v>
      </c>
    </row>
    <row r="2" spans="2:18" ht="18" customHeight="1" x14ac:dyDescent="0.3">
      <c r="B2" s="22" t="s">
        <v>57</v>
      </c>
    </row>
    <row r="3" spans="2:18" ht="18" customHeight="1" x14ac:dyDescent="0.3">
      <c r="B3" s="23"/>
    </row>
    <row r="4" spans="2:18" ht="18" customHeight="1" x14ac:dyDescent="0.3">
      <c r="B4" s="24"/>
      <c r="C4" s="48">
        <v>2015</v>
      </c>
      <c r="D4" s="48">
        <v>2014</v>
      </c>
      <c r="F4" s="20" t="s">
        <v>58</v>
      </c>
    </row>
    <row r="5" spans="2:18" ht="18" customHeight="1" x14ac:dyDescent="0.3">
      <c r="B5" s="25"/>
      <c r="C5" s="26" t="s">
        <v>59</v>
      </c>
      <c r="D5" s="27" t="s">
        <v>59</v>
      </c>
      <c r="F5" s="20" t="s">
        <v>118</v>
      </c>
    </row>
    <row r="6" spans="2:18" ht="18" customHeight="1" x14ac:dyDescent="0.3">
      <c r="B6" s="25"/>
      <c r="C6" s="28"/>
      <c r="D6" s="29"/>
      <c r="J6" s="48">
        <v>2015</v>
      </c>
      <c r="K6" s="48">
        <v>2014</v>
      </c>
      <c r="M6" s="20"/>
    </row>
    <row r="7" spans="2:18" ht="18" customHeight="1" x14ac:dyDescent="0.3">
      <c r="B7" s="25" t="s">
        <v>60</v>
      </c>
      <c r="C7" s="58">
        <v>23923</v>
      </c>
      <c r="D7" s="59">
        <v>23006</v>
      </c>
      <c r="J7" s="30" t="s">
        <v>59</v>
      </c>
      <c r="K7" s="30" t="s">
        <v>59</v>
      </c>
      <c r="Q7" s="31"/>
      <c r="R7" s="31"/>
    </row>
    <row r="8" spans="2:18" ht="18" customHeight="1" x14ac:dyDescent="0.3">
      <c r="B8" s="25" t="s">
        <v>31</v>
      </c>
      <c r="C8" s="58">
        <v>-8853</v>
      </c>
      <c r="D8" s="59">
        <v>-7323</v>
      </c>
      <c r="F8" s="21" t="s">
        <v>61</v>
      </c>
      <c r="J8" s="62">
        <v>-263</v>
      </c>
      <c r="K8" s="62">
        <v>-25</v>
      </c>
    </row>
    <row r="9" spans="2:18" ht="18" customHeight="1" x14ac:dyDescent="0.3">
      <c r="B9" s="32" t="s">
        <v>32</v>
      </c>
      <c r="C9" s="60">
        <v>15070</v>
      </c>
      <c r="D9" s="61">
        <v>15683</v>
      </c>
      <c r="F9" s="21" t="s">
        <v>62</v>
      </c>
      <c r="J9" s="62">
        <v>342</v>
      </c>
      <c r="K9" s="62">
        <v>155</v>
      </c>
    </row>
    <row r="10" spans="2:18" ht="18" customHeight="1" x14ac:dyDescent="0.3">
      <c r="B10" s="25" t="s">
        <v>63</v>
      </c>
      <c r="C10" s="58">
        <v>-9232</v>
      </c>
      <c r="D10" s="59">
        <v>-8246</v>
      </c>
      <c r="F10" s="21" t="s">
        <v>64</v>
      </c>
      <c r="J10" s="62">
        <v>9661</v>
      </c>
      <c r="K10" s="62">
        <v>244</v>
      </c>
    </row>
    <row r="11" spans="2:18" ht="18" customHeight="1" x14ac:dyDescent="0.3">
      <c r="B11" s="25" t="s">
        <v>65</v>
      </c>
      <c r="C11" s="58">
        <v>-3560</v>
      </c>
      <c r="D11" s="59">
        <v>-3450</v>
      </c>
      <c r="F11" s="21" t="s">
        <v>66</v>
      </c>
      <c r="J11" s="62"/>
      <c r="K11" s="62">
        <v>-770</v>
      </c>
    </row>
    <row r="12" spans="2:18" ht="18" customHeight="1" x14ac:dyDescent="0.3">
      <c r="B12" s="25" t="s">
        <v>67</v>
      </c>
      <c r="C12" s="58">
        <v>329</v>
      </c>
      <c r="D12" s="59">
        <v>310</v>
      </c>
      <c r="F12" s="21" t="s">
        <v>68</v>
      </c>
      <c r="J12" s="62">
        <v>-1965</v>
      </c>
      <c r="K12" s="62">
        <v>0</v>
      </c>
    </row>
    <row r="13" spans="2:18" ht="18" customHeight="1" x14ac:dyDescent="0.3">
      <c r="B13" s="25" t="s">
        <v>69</v>
      </c>
      <c r="C13" s="58">
        <v>7715</v>
      </c>
      <c r="D13" s="59">
        <v>-700</v>
      </c>
      <c r="F13" s="21" t="s">
        <v>70</v>
      </c>
      <c r="J13" s="62">
        <v>-83</v>
      </c>
      <c r="K13" s="62"/>
    </row>
    <row r="14" spans="2:18" ht="18" customHeight="1" x14ac:dyDescent="0.3">
      <c r="B14" s="32" t="s">
        <v>71</v>
      </c>
      <c r="C14" s="60">
        <v>10322</v>
      </c>
      <c r="D14" s="61">
        <v>3597</v>
      </c>
      <c r="F14" s="21" t="s">
        <v>72</v>
      </c>
      <c r="J14" s="62">
        <v>2</v>
      </c>
      <c r="K14" s="62">
        <v>-313</v>
      </c>
    </row>
    <row r="15" spans="2:18" ht="18" customHeight="1" x14ac:dyDescent="0.3">
      <c r="B15" s="25" t="s">
        <v>73</v>
      </c>
      <c r="C15" s="58">
        <v>104</v>
      </c>
      <c r="D15" s="59">
        <v>68</v>
      </c>
      <c r="F15" s="21" t="s">
        <v>74</v>
      </c>
      <c r="J15" s="62">
        <v>21</v>
      </c>
      <c r="K15" s="62">
        <v>9</v>
      </c>
    </row>
    <row r="16" spans="2:18" ht="18" customHeight="1" x14ac:dyDescent="0.3">
      <c r="B16" s="25" t="s">
        <v>75</v>
      </c>
      <c r="C16" s="58">
        <v>-757</v>
      </c>
      <c r="D16" s="59">
        <v>-727</v>
      </c>
      <c r="F16" s="20"/>
      <c r="J16" s="63">
        <v>7715</v>
      </c>
      <c r="K16" s="63">
        <v>-700</v>
      </c>
    </row>
    <row r="17" spans="1:18" ht="18" customHeight="1" x14ac:dyDescent="0.3">
      <c r="B17" s="25" t="s">
        <v>76</v>
      </c>
      <c r="C17" s="58">
        <v>843</v>
      </c>
      <c r="D17" s="59">
        <v>0</v>
      </c>
    </row>
    <row r="18" spans="1:18" ht="18" customHeight="1" x14ac:dyDescent="0.3">
      <c r="B18" s="25" t="s">
        <v>77</v>
      </c>
      <c r="C18" s="58">
        <v>14</v>
      </c>
      <c r="D18" s="59">
        <v>30</v>
      </c>
      <c r="F18" s="21" t="s">
        <v>119</v>
      </c>
      <c r="Q18" s="20"/>
      <c r="R18" s="20"/>
    </row>
    <row r="19" spans="1:18" ht="18" customHeight="1" x14ac:dyDescent="0.3">
      <c r="B19" s="32" t="s">
        <v>78</v>
      </c>
      <c r="C19" s="60">
        <v>10526</v>
      </c>
      <c r="D19" s="61">
        <v>2968</v>
      </c>
      <c r="F19" s="21" t="s">
        <v>79</v>
      </c>
    </row>
    <row r="20" spans="1:18" ht="18" customHeight="1" x14ac:dyDescent="0.3">
      <c r="B20" s="25" t="s">
        <v>80</v>
      </c>
      <c r="C20" s="58">
        <v>-2154</v>
      </c>
      <c r="D20" s="59">
        <v>-137</v>
      </c>
      <c r="F20" s="21" t="s">
        <v>81</v>
      </c>
    </row>
    <row r="21" spans="1:18" ht="18" customHeight="1" x14ac:dyDescent="0.3">
      <c r="B21" s="32" t="s">
        <v>82</v>
      </c>
      <c r="C21" s="60">
        <v>8372</v>
      </c>
      <c r="D21" s="61">
        <v>2831</v>
      </c>
      <c r="F21" s="21" t="s">
        <v>83</v>
      </c>
    </row>
    <row r="22" spans="1:18" ht="18" customHeight="1" x14ac:dyDescent="0.3">
      <c r="B22" s="25" t="s">
        <v>84</v>
      </c>
      <c r="C22" s="58">
        <v>-50</v>
      </c>
      <c r="D22" s="59">
        <v>75</v>
      </c>
      <c r="F22" s="21" t="s">
        <v>85</v>
      </c>
    </row>
    <row r="23" spans="1:18" ht="18" customHeight="1" x14ac:dyDescent="0.3">
      <c r="B23" s="25" t="s">
        <v>86</v>
      </c>
      <c r="C23" s="58">
        <v>8422</v>
      </c>
      <c r="D23" s="59">
        <v>2756</v>
      </c>
      <c r="F23" s="21" t="s">
        <v>120</v>
      </c>
    </row>
    <row r="24" spans="1:18" ht="18" customHeight="1" x14ac:dyDescent="0.3">
      <c r="B24" s="32"/>
      <c r="C24" s="60">
        <v>8372</v>
      </c>
      <c r="D24" s="61">
        <v>2831</v>
      </c>
      <c r="F24" s="21" t="s">
        <v>87</v>
      </c>
    </row>
    <row r="25" spans="1:18" ht="18" customHeight="1" x14ac:dyDescent="0.3">
      <c r="B25" s="33"/>
      <c r="C25" s="34"/>
      <c r="D25" s="35"/>
      <c r="F25" s="21" t="s">
        <v>88</v>
      </c>
    </row>
    <row r="26" spans="1:18" ht="18" customHeight="1" x14ac:dyDescent="0.3">
      <c r="B26" s="23"/>
      <c r="F26" s="21" t="s">
        <v>89</v>
      </c>
    </row>
    <row r="27" spans="1:18" ht="18" customHeight="1" x14ac:dyDescent="0.3">
      <c r="F27" s="21" t="s">
        <v>90</v>
      </c>
    </row>
    <row r="28" spans="1:18" ht="18" customHeight="1" x14ac:dyDescent="0.3">
      <c r="C28" s="48">
        <v>2015</v>
      </c>
      <c r="D28" s="48">
        <v>2014</v>
      </c>
    </row>
    <row r="29" spans="1:18" ht="18" customHeight="1" x14ac:dyDescent="0.3">
      <c r="A29" s="19">
        <v>1</v>
      </c>
      <c r="B29" s="36" t="s">
        <v>91</v>
      </c>
      <c r="F29" s="20" t="s">
        <v>121</v>
      </c>
      <c r="K29" s="48">
        <v>2015</v>
      </c>
      <c r="L29" s="48">
        <v>2014</v>
      </c>
    </row>
    <row r="30" spans="1:18" ht="18" customHeight="1" x14ac:dyDescent="0.3">
      <c r="A30" s="21"/>
      <c r="B30" s="37"/>
      <c r="C30" s="38"/>
      <c r="D30" s="38"/>
      <c r="F30" s="21" t="s">
        <v>92</v>
      </c>
      <c r="K30" s="30" t="s">
        <v>59</v>
      </c>
      <c r="L30" s="30" t="s">
        <v>59</v>
      </c>
    </row>
    <row r="31" spans="1:18" ht="18" customHeight="1" x14ac:dyDescent="0.3">
      <c r="B31" s="21" t="s">
        <v>93</v>
      </c>
      <c r="C31" s="39"/>
      <c r="F31" s="21" t="s">
        <v>94</v>
      </c>
      <c r="K31" s="62">
        <v>8030</v>
      </c>
      <c r="L31" s="62">
        <v>7520</v>
      </c>
    </row>
    <row r="32" spans="1:18" ht="18" customHeight="1" x14ac:dyDescent="0.3">
      <c r="C32" s="40"/>
      <c r="D32" s="41"/>
      <c r="F32" s="21" t="s">
        <v>95</v>
      </c>
      <c r="K32" s="62">
        <v>1059</v>
      </c>
      <c r="L32" s="62">
        <v>671</v>
      </c>
    </row>
    <row r="33" spans="1:12" ht="18" customHeight="1" x14ac:dyDescent="0.3">
      <c r="A33" s="19">
        <v>2</v>
      </c>
      <c r="B33" s="36" t="s">
        <v>32</v>
      </c>
      <c r="D33" s="42"/>
      <c r="F33" s="21" t="s">
        <v>96</v>
      </c>
      <c r="K33" s="62">
        <v>376</v>
      </c>
      <c r="L33" s="62">
        <v>325</v>
      </c>
    </row>
    <row r="34" spans="1:12" ht="18" customHeight="1" x14ac:dyDescent="0.3">
      <c r="B34" s="21" t="s">
        <v>32</v>
      </c>
      <c r="C34" s="43"/>
      <c r="D34" s="43"/>
      <c r="F34" s="21" t="s">
        <v>97</v>
      </c>
      <c r="K34" s="62">
        <v>892</v>
      </c>
      <c r="L34" s="62">
        <v>780</v>
      </c>
    </row>
    <row r="35" spans="1:12" ht="18" customHeight="1" x14ac:dyDescent="0.3">
      <c r="F35" s="21" t="s">
        <v>98</v>
      </c>
      <c r="K35" s="62">
        <v>346</v>
      </c>
      <c r="L35" s="62">
        <v>18</v>
      </c>
    </row>
    <row r="36" spans="1:12" ht="18" customHeight="1" x14ac:dyDescent="0.3">
      <c r="A36" s="19">
        <v>3</v>
      </c>
      <c r="B36" s="36" t="s">
        <v>71</v>
      </c>
      <c r="F36" s="21" t="s">
        <v>99</v>
      </c>
      <c r="K36" s="62">
        <v>738</v>
      </c>
      <c r="L36" s="62">
        <v>704</v>
      </c>
    </row>
    <row r="37" spans="1:12" ht="18" customHeight="1" x14ac:dyDescent="0.3">
      <c r="B37" s="21" t="s">
        <v>71</v>
      </c>
      <c r="C37" s="44"/>
      <c r="D37" s="43"/>
      <c r="F37" s="21" t="s">
        <v>100</v>
      </c>
      <c r="K37" s="62">
        <v>217</v>
      </c>
      <c r="L37" s="62">
        <v>157</v>
      </c>
    </row>
    <row r="38" spans="1:12" ht="18" customHeight="1" x14ac:dyDescent="0.3">
      <c r="B38" s="20"/>
      <c r="F38" s="21" t="s">
        <v>101</v>
      </c>
      <c r="K38" s="62">
        <v>47</v>
      </c>
      <c r="L38" s="62">
        <v>-18</v>
      </c>
    </row>
    <row r="39" spans="1:12" ht="18" customHeight="1" x14ac:dyDescent="0.3">
      <c r="A39" s="19">
        <v>4</v>
      </c>
      <c r="B39" s="36" t="s">
        <v>102</v>
      </c>
      <c r="F39" s="21" t="s">
        <v>103</v>
      </c>
      <c r="K39" s="62"/>
      <c r="L39" s="62"/>
    </row>
    <row r="40" spans="1:12" ht="18" customHeight="1" x14ac:dyDescent="0.3">
      <c r="B40" s="37"/>
      <c r="C40" s="38"/>
      <c r="D40" s="38"/>
      <c r="F40" s="21" t="s">
        <v>104</v>
      </c>
      <c r="K40" s="62">
        <v>7602</v>
      </c>
      <c r="L40" s="62">
        <v>6334</v>
      </c>
    </row>
    <row r="41" spans="1:12" ht="18" customHeight="1" x14ac:dyDescent="0.3">
      <c r="B41" s="37"/>
      <c r="C41" s="38"/>
      <c r="D41" s="38"/>
      <c r="F41" s="21" t="s">
        <v>105</v>
      </c>
      <c r="K41" s="62">
        <v>488</v>
      </c>
      <c r="L41" s="62">
        <v>389</v>
      </c>
    </row>
    <row r="42" spans="1:12" ht="18" customHeight="1" x14ac:dyDescent="0.3">
      <c r="B42" s="21" t="s">
        <v>106</v>
      </c>
      <c r="C42" s="45"/>
      <c r="D42" s="45"/>
      <c r="F42" s="21" t="s">
        <v>107</v>
      </c>
      <c r="K42" s="62">
        <v>-65</v>
      </c>
      <c r="L42" s="62">
        <v>-169</v>
      </c>
    </row>
    <row r="43" spans="1:12" ht="18" customHeight="1" x14ac:dyDescent="0.3">
      <c r="F43" s="21" t="s">
        <v>108</v>
      </c>
      <c r="K43" s="62"/>
      <c r="L43" s="62"/>
    </row>
    <row r="44" spans="1:12" ht="18" customHeight="1" x14ac:dyDescent="0.3">
      <c r="A44" s="19">
        <v>5</v>
      </c>
      <c r="B44" s="36" t="s">
        <v>109</v>
      </c>
      <c r="F44" s="21" t="s">
        <v>110</v>
      </c>
      <c r="K44" s="62">
        <v>101</v>
      </c>
      <c r="L44" s="62">
        <v>133</v>
      </c>
    </row>
    <row r="45" spans="1:12" ht="18" customHeight="1" x14ac:dyDescent="0.3">
      <c r="B45" s="37"/>
      <c r="C45" s="38"/>
      <c r="D45" s="38"/>
      <c r="F45" s="21" t="s">
        <v>111</v>
      </c>
      <c r="K45" s="62">
        <v>8</v>
      </c>
      <c r="L45" s="62">
        <v>8</v>
      </c>
    </row>
    <row r="46" spans="1:12" ht="18" customHeight="1" x14ac:dyDescent="0.3">
      <c r="B46" s="37"/>
      <c r="C46" s="38"/>
      <c r="D46" s="38"/>
      <c r="F46" s="21" t="s">
        <v>112</v>
      </c>
      <c r="K46" s="62">
        <v>7</v>
      </c>
      <c r="L46" s="62">
        <v>5</v>
      </c>
    </row>
    <row r="47" spans="1:12" ht="18" customHeight="1" x14ac:dyDescent="0.3">
      <c r="B47" s="21" t="s">
        <v>113</v>
      </c>
      <c r="C47" s="45"/>
      <c r="D47" s="45"/>
      <c r="F47" s="21" t="s">
        <v>114</v>
      </c>
      <c r="K47" s="62">
        <v>32.5</v>
      </c>
      <c r="L47" s="62">
        <v>33.700000000000003</v>
      </c>
    </row>
    <row r="49" spans="1:4" ht="18" customHeight="1" x14ac:dyDescent="0.3">
      <c r="A49" s="19">
        <v>6</v>
      </c>
      <c r="B49" s="36" t="s">
        <v>36</v>
      </c>
    </row>
    <row r="50" spans="1:4" ht="18" customHeight="1" x14ac:dyDescent="0.3">
      <c r="B50" s="21" t="s">
        <v>71</v>
      </c>
      <c r="C50" s="38"/>
      <c r="D50" s="38"/>
    </row>
    <row r="51" spans="1:4" ht="18" customHeight="1" x14ac:dyDescent="0.3">
      <c r="B51" s="37"/>
      <c r="C51" s="38"/>
      <c r="D51" s="38"/>
    </row>
    <row r="52" spans="1:4" ht="18" customHeight="1" x14ac:dyDescent="0.3">
      <c r="B52" s="37"/>
      <c r="C52" s="38"/>
      <c r="D52" s="38"/>
    </row>
    <row r="53" spans="1:4" ht="18" customHeight="1" x14ac:dyDescent="0.3">
      <c r="B53" s="21" t="s">
        <v>36</v>
      </c>
      <c r="C53" s="43"/>
      <c r="D53" s="43"/>
    </row>
    <row r="54" spans="1:4" ht="18" customHeight="1" x14ac:dyDescent="0.3">
      <c r="C54" s="20"/>
      <c r="D54" s="20"/>
    </row>
    <row r="55" spans="1:4" ht="18" customHeight="1" x14ac:dyDescent="0.3">
      <c r="A55" s="19">
        <v>7</v>
      </c>
      <c r="B55" s="36" t="s">
        <v>115</v>
      </c>
    </row>
    <row r="56" spans="1:4" ht="18" customHeight="1" x14ac:dyDescent="0.3">
      <c r="A56" s="21"/>
      <c r="B56" s="37"/>
      <c r="C56" s="38"/>
      <c r="D56" s="38"/>
    </row>
    <row r="57" spans="1:4" ht="18" customHeight="1" x14ac:dyDescent="0.3">
      <c r="B57" s="21" t="s">
        <v>115</v>
      </c>
      <c r="C57" s="39"/>
    </row>
    <row r="58" spans="1:4" ht="18" customHeight="1" x14ac:dyDescent="0.3"/>
    <row r="59" spans="1:4" ht="18" customHeight="1" x14ac:dyDescent="0.3">
      <c r="A59" s="19">
        <v>8</v>
      </c>
      <c r="B59" s="36" t="s">
        <v>34</v>
      </c>
    </row>
    <row r="60" spans="1:4" ht="18" customHeight="1" x14ac:dyDescent="0.3">
      <c r="B60" s="37"/>
      <c r="C60" s="38"/>
      <c r="D60" s="38"/>
    </row>
    <row r="61" spans="1:4" ht="18" customHeight="1" x14ac:dyDescent="0.3">
      <c r="B61" s="37"/>
      <c r="C61" s="38"/>
      <c r="D61" s="38"/>
    </row>
    <row r="62" spans="1:4" ht="18" customHeight="1" x14ac:dyDescent="0.3">
      <c r="B62" s="37"/>
      <c r="C62" s="38"/>
      <c r="D62" s="38"/>
    </row>
    <row r="63" spans="1:4" ht="18" customHeight="1" x14ac:dyDescent="0.3">
      <c r="B63" s="21" t="s">
        <v>34</v>
      </c>
      <c r="C63" s="43"/>
      <c r="D63" s="43"/>
    </row>
    <row r="65" spans="1:4" ht="18" customHeight="1" x14ac:dyDescent="0.3">
      <c r="A65" s="19">
        <v>9</v>
      </c>
      <c r="B65" s="36" t="s">
        <v>116</v>
      </c>
    </row>
    <row r="66" spans="1:4" ht="18" customHeight="1" x14ac:dyDescent="0.3">
      <c r="B66" s="37"/>
      <c r="C66" s="38"/>
      <c r="D66" s="38"/>
    </row>
    <row r="67" spans="1:4" ht="18" customHeight="1" x14ac:dyDescent="0.3">
      <c r="B67" s="37"/>
      <c r="C67" s="38"/>
      <c r="D67" s="38"/>
    </row>
    <row r="68" spans="1:4" ht="18" customHeight="1" x14ac:dyDescent="0.3">
      <c r="B68" s="21" t="s">
        <v>116</v>
      </c>
      <c r="C68" s="45"/>
      <c r="D68" s="45"/>
    </row>
    <row r="70" spans="1:4" ht="18" customHeight="1" x14ac:dyDescent="0.3">
      <c r="A70" s="19">
        <v>10</v>
      </c>
      <c r="B70" s="36" t="s">
        <v>117</v>
      </c>
    </row>
    <row r="71" spans="1:4" ht="18" customHeight="1" x14ac:dyDescent="0.3">
      <c r="B71" s="37"/>
      <c r="C71" s="38"/>
      <c r="D71" s="38"/>
    </row>
    <row r="72" spans="1:4" ht="18" customHeight="1" x14ac:dyDescent="0.3">
      <c r="B72" s="37"/>
      <c r="C72" s="38"/>
      <c r="D72" s="38"/>
    </row>
    <row r="73" spans="1:4" ht="18" customHeight="1" x14ac:dyDescent="0.3">
      <c r="B73" s="21" t="s">
        <v>117</v>
      </c>
      <c r="C73" s="45"/>
      <c r="D73" s="45"/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74603-733A-4F30-A18E-451E9368591B}">
  <dimension ref="A1:K29"/>
  <sheetViews>
    <sheetView workbookViewId="0">
      <selection activeCell="H27" sqref="H27"/>
    </sheetView>
  </sheetViews>
  <sheetFormatPr defaultRowHeight="11.5" x14ac:dyDescent="0.3"/>
  <cols>
    <col min="1" max="1" width="3.81640625" style="2" customWidth="1"/>
    <col min="2" max="3" width="8.7265625" style="2"/>
    <col min="4" max="4" width="13.7265625" style="2" customWidth="1"/>
    <col min="5" max="16384" width="8.7265625" style="2"/>
  </cols>
  <sheetData>
    <row r="1" spans="1:11" x14ac:dyDescent="0.3">
      <c r="A1" s="46"/>
    </row>
    <row r="2" spans="1:11" x14ac:dyDescent="0.3">
      <c r="A2" s="46"/>
      <c r="E2" s="2">
        <f>-1</f>
        <v>-1</v>
      </c>
      <c r="F2" s="2">
        <f t="shared" ref="F2:K2" si="0">E2+1</f>
        <v>0</v>
      </c>
      <c r="G2" s="2">
        <f t="shared" si="0"/>
        <v>1</v>
      </c>
      <c r="H2" s="2">
        <f t="shared" si="0"/>
        <v>2</v>
      </c>
      <c r="I2" s="2">
        <f t="shared" si="0"/>
        <v>3</v>
      </c>
      <c r="J2" s="2">
        <f t="shared" si="0"/>
        <v>4</v>
      </c>
      <c r="K2" s="2">
        <f t="shared" si="0"/>
        <v>5</v>
      </c>
    </row>
    <row r="3" spans="1:11" x14ac:dyDescent="0.3">
      <c r="B3" s="49" t="s">
        <v>122</v>
      </c>
      <c r="C3" s="49"/>
      <c r="D3" s="50"/>
      <c r="E3" s="51" t="s">
        <v>0</v>
      </c>
      <c r="F3" s="51" t="s">
        <v>123</v>
      </c>
      <c r="G3" s="51" t="str">
        <f>"Forecast"&amp;G2</f>
        <v>Forecast1</v>
      </c>
      <c r="H3" s="51" t="str">
        <f>"Forecast"&amp;H2</f>
        <v>Forecast2</v>
      </c>
      <c r="I3" s="51" t="str">
        <f>"Forecast"&amp;I2</f>
        <v>Forecast3</v>
      </c>
      <c r="J3" s="51" t="str">
        <f>"Forecast"&amp;J2</f>
        <v>Forecast4</v>
      </c>
      <c r="K3" s="51" t="str">
        <f>"Forecast"&amp;K2</f>
        <v>Forecast5</v>
      </c>
    </row>
    <row r="4" spans="1:11" x14ac:dyDescent="0.3">
      <c r="C4" s="2" t="s">
        <v>124</v>
      </c>
      <c r="E4" s="53">
        <v>74350</v>
      </c>
      <c r="F4" s="53">
        <v>78811</v>
      </c>
      <c r="G4" s="57">
        <v>82752</v>
      </c>
      <c r="H4" s="57">
        <v>86062</v>
      </c>
      <c r="I4" s="57">
        <v>88644</v>
      </c>
      <c r="J4" s="57">
        <v>90417</v>
      </c>
      <c r="K4" s="57">
        <v>92225</v>
      </c>
    </row>
    <row r="5" spans="1:11" x14ac:dyDescent="0.3">
      <c r="C5" s="2" t="s">
        <v>125</v>
      </c>
      <c r="E5" s="53">
        <v>-41636</v>
      </c>
      <c r="F5" s="53">
        <v>-44342</v>
      </c>
      <c r="G5" s="57">
        <v>-46350</v>
      </c>
      <c r="H5" s="57">
        <v>-47987</v>
      </c>
      <c r="I5" s="57">
        <v>-49202</v>
      </c>
      <c r="J5" s="57">
        <v>-49958</v>
      </c>
      <c r="K5" s="57">
        <v>-50724</v>
      </c>
    </row>
    <row r="6" spans="1:11" x14ac:dyDescent="0.3">
      <c r="C6" s="2" t="s">
        <v>126</v>
      </c>
      <c r="E6" s="53">
        <v>-4163</v>
      </c>
      <c r="F6" s="53">
        <v>-4413</v>
      </c>
      <c r="G6" s="57">
        <v>-4659</v>
      </c>
      <c r="H6" s="57">
        <v>-4871</v>
      </c>
      <c r="I6" s="57">
        <v>-5044</v>
      </c>
      <c r="J6" s="57">
        <v>-5172</v>
      </c>
      <c r="K6" s="57">
        <v>-5303</v>
      </c>
    </row>
    <row r="7" spans="1:11" x14ac:dyDescent="0.3">
      <c r="C7" s="2" t="s">
        <v>127</v>
      </c>
      <c r="E7" s="53">
        <v>-1240</v>
      </c>
      <c r="F7" s="53">
        <v>-1314</v>
      </c>
      <c r="G7" s="57">
        <v>-1400</v>
      </c>
      <c r="H7" s="57">
        <v>-1400</v>
      </c>
      <c r="I7" s="57">
        <v>-1400</v>
      </c>
      <c r="J7" s="57">
        <v>-1400</v>
      </c>
      <c r="K7" s="57">
        <v>-1400</v>
      </c>
    </row>
    <row r="8" spans="1:11" x14ac:dyDescent="0.3">
      <c r="C8" s="2" t="s">
        <v>128</v>
      </c>
      <c r="E8" s="53">
        <v>-3105</v>
      </c>
      <c r="F8" s="53">
        <v>-3291</v>
      </c>
      <c r="G8" s="57">
        <v>-2400</v>
      </c>
      <c r="H8" s="57">
        <v>-1600</v>
      </c>
      <c r="I8" s="57">
        <v>-900</v>
      </c>
      <c r="J8" s="57">
        <v>-500</v>
      </c>
      <c r="K8" s="57">
        <v>-300</v>
      </c>
    </row>
    <row r="9" spans="1:11" x14ac:dyDescent="0.3">
      <c r="C9" s="2" t="s">
        <v>129</v>
      </c>
      <c r="E9" s="53">
        <v>5123</v>
      </c>
      <c r="F9" s="53">
        <v>5668</v>
      </c>
      <c r="G9" s="57">
        <v>6379</v>
      </c>
      <c r="H9" s="57">
        <v>7126</v>
      </c>
      <c r="I9" s="57">
        <v>7882</v>
      </c>
      <c r="J9" s="57">
        <v>8630</v>
      </c>
      <c r="K9" s="57">
        <v>9450</v>
      </c>
    </row>
    <row r="10" spans="1:11" x14ac:dyDescent="0.3">
      <c r="C10" s="2" t="s">
        <v>46</v>
      </c>
      <c r="E10" s="53">
        <v>3432</v>
      </c>
      <c r="F10" s="53">
        <v>3488</v>
      </c>
      <c r="G10" s="57">
        <v>3540</v>
      </c>
      <c r="H10" s="57">
        <v>3594</v>
      </c>
      <c r="I10" s="57"/>
      <c r="J10" s="57"/>
      <c r="K10" s="57"/>
    </row>
    <row r="11" spans="1:11" x14ac:dyDescent="0.3">
      <c r="C11" s="2" t="s">
        <v>50</v>
      </c>
      <c r="E11" s="53">
        <v>3200</v>
      </c>
      <c r="F11" s="53">
        <v>3300</v>
      </c>
      <c r="G11" s="57">
        <v>3800</v>
      </c>
      <c r="H11" s="57">
        <v>4500</v>
      </c>
      <c r="I11" s="57"/>
      <c r="J11" s="57"/>
      <c r="K11" s="57"/>
    </row>
    <row r="12" spans="1:11" x14ac:dyDescent="0.3">
      <c r="C12" s="2" t="s">
        <v>49</v>
      </c>
      <c r="E12" s="53">
        <v>-12489</v>
      </c>
      <c r="F12" s="53">
        <v>-13000</v>
      </c>
      <c r="G12" s="57">
        <v>-13200</v>
      </c>
      <c r="H12" s="57">
        <v>-13000</v>
      </c>
      <c r="I12" s="57">
        <v>-12500</v>
      </c>
      <c r="J12" s="57">
        <v>-11000</v>
      </c>
      <c r="K12" s="57">
        <v>-10000</v>
      </c>
    </row>
    <row r="13" spans="1:11" x14ac:dyDescent="0.3">
      <c r="C13" s="2" t="s">
        <v>130</v>
      </c>
      <c r="E13" s="53">
        <v>2230</v>
      </c>
      <c r="F13" s="53">
        <v>6400</v>
      </c>
      <c r="G13" s="57">
        <v>2500</v>
      </c>
      <c r="H13" s="57"/>
      <c r="I13" s="57"/>
      <c r="J13" s="57"/>
      <c r="K13" s="57"/>
    </row>
    <row r="14" spans="1:11" x14ac:dyDescent="0.3">
      <c r="C14" s="2" t="s">
        <v>131</v>
      </c>
      <c r="E14" s="53">
        <v>465</v>
      </c>
      <c r="F14" s="54"/>
      <c r="G14" s="54"/>
      <c r="H14" s="54"/>
      <c r="I14" s="54"/>
      <c r="J14" s="54"/>
      <c r="K14" s="54"/>
    </row>
    <row r="15" spans="1:11" x14ac:dyDescent="0.3">
      <c r="E15" s="54"/>
      <c r="F15" s="54"/>
      <c r="G15" s="54"/>
      <c r="H15" s="54"/>
      <c r="I15" s="54"/>
      <c r="J15" s="54"/>
      <c r="K15" s="54"/>
    </row>
    <row r="16" spans="1:11" x14ac:dyDescent="0.3">
      <c r="C16" s="2" t="s">
        <v>132</v>
      </c>
      <c r="E16" s="55">
        <v>0.25</v>
      </c>
      <c r="F16" s="55">
        <v>0.24</v>
      </c>
      <c r="G16" s="54"/>
      <c r="H16" s="54"/>
      <c r="I16" s="54"/>
      <c r="J16" s="54"/>
      <c r="K16" s="54"/>
    </row>
    <row r="17" spans="1:11" x14ac:dyDescent="0.3">
      <c r="C17" s="2" t="s">
        <v>133</v>
      </c>
      <c r="E17" s="55">
        <v>0.219</v>
      </c>
      <c r="F17" s="56"/>
      <c r="G17" s="54"/>
      <c r="H17" s="54"/>
      <c r="I17" s="54"/>
      <c r="J17" s="54"/>
      <c r="K17" s="54"/>
    </row>
    <row r="18" spans="1:11" x14ac:dyDescent="0.3">
      <c r="C18" s="2" t="s">
        <v>134</v>
      </c>
      <c r="E18" s="55">
        <v>6.9000000000000006E-2</v>
      </c>
      <c r="F18" s="56"/>
      <c r="G18" s="54"/>
      <c r="H18" s="54"/>
      <c r="I18" s="54"/>
      <c r="J18" s="54"/>
      <c r="K18" s="54"/>
    </row>
    <row r="19" spans="1:11" x14ac:dyDescent="0.3">
      <c r="C19" s="2" t="s">
        <v>135</v>
      </c>
      <c r="E19" s="55">
        <v>0.01</v>
      </c>
      <c r="F19" s="56"/>
      <c r="G19" s="54"/>
      <c r="H19" s="54"/>
      <c r="I19" s="54"/>
      <c r="J19" s="54"/>
      <c r="K19" s="54"/>
    </row>
    <row r="20" spans="1:11" x14ac:dyDescent="0.3">
      <c r="C20" s="2" t="s">
        <v>136</v>
      </c>
      <c r="E20" s="53">
        <v>8.1999999999999993</v>
      </c>
      <c r="F20" s="54"/>
      <c r="G20" s="54"/>
      <c r="H20" s="54"/>
      <c r="I20" s="54"/>
      <c r="J20" s="54"/>
      <c r="K20" s="54"/>
    </row>
    <row r="21" spans="1:11" x14ac:dyDescent="0.3">
      <c r="A21" s="21"/>
      <c r="B21" s="21"/>
      <c r="C21" s="2" t="s">
        <v>137</v>
      </c>
      <c r="E21" s="53">
        <v>780</v>
      </c>
      <c r="F21" s="54"/>
      <c r="G21" s="54"/>
      <c r="H21" s="54"/>
      <c r="I21" s="54"/>
      <c r="J21" s="54"/>
      <c r="K21" s="54"/>
    </row>
    <row r="22" spans="1:11" x14ac:dyDescent="0.3">
      <c r="A22" s="21"/>
      <c r="B22" s="21"/>
      <c r="C22" s="2" t="s">
        <v>138</v>
      </c>
      <c r="E22" s="53">
        <v>2300</v>
      </c>
      <c r="F22" s="54"/>
      <c r="G22" s="54"/>
      <c r="H22" s="54"/>
      <c r="I22" s="54"/>
      <c r="J22" s="54"/>
      <c r="K22" s="54"/>
    </row>
    <row r="24" spans="1:11" x14ac:dyDescent="0.3">
      <c r="A24" s="49" t="s">
        <v>139</v>
      </c>
      <c r="B24" s="52"/>
      <c r="C24" s="52"/>
    </row>
    <row r="25" spans="1:11" x14ac:dyDescent="0.3">
      <c r="B25" s="2" t="s">
        <v>140</v>
      </c>
    </row>
    <row r="26" spans="1:11" x14ac:dyDescent="0.3">
      <c r="B26" s="2" t="s">
        <v>141</v>
      </c>
    </row>
    <row r="27" spans="1:11" x14ac:dyDescent="0.3">
      <c r="B27" s="2" t="s">
        <v>142</v>
      </c>
      <c r="C27" s="2" t="s">
        <v>143</v>
      </c>
    </row>
    <row r="28" spans="1:11" x14ac:dyDescent="0.3">
      <c r="B28" s="2" t="s">
        <v>144</v>
      </c>
      <c r="C28" s="2" t="s">
        <v>145</v>
      </c>
    </row>
    <row r="29" spans="1:11" x14ac:dyDescent="0.3">
      <c r="B29" s="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Forecasting</vt:lpstr>
      <vt:lpstr>Normalising</vt:lpstr>
      <vt:lpstr>Valuation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Madhav Sivaram</dc:creator>
  <cp:lastModifiedBy>Madhav Sivaram</cp:lastModifiedBy>
  <dcterms:created xsi:type="dcterms:W3CDTF">2021-09-24T03:30:15Z</dcterms:created>
  <dcterms:modified xsi:type="dcterms:W3CDTF">2023-05-05T03:04:34Z</dcterms:modified>
</cp:coreProperties>
</file>