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A59F9F37-BF0F-4EBB-9108-B5A809D012B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Value Creation" sheetId="1" r:id="rId1"/>
  </sheet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1" l="1"/>
  <c r="P6" i="1"/>
  <c r="S6" i="1" s="1"/>
  <c r="S5" i="1"/>
  <c r="O9" i="1"/>
  <c r="O6" i="1"/>
  <c r="O5" i="1"/>
  <c r="N9" i="1"/>
  <c r="N8" i="1"/>
  <c r="N7" i="1"/>
  <c r="N6" i="1"/>
  <c r="L16" i="1" l="1"/>
  <c r="L13" i="1"/>
  <c r="L9" i="1"/>
  <c r="L10" i="1" s="1"/>
  <c r="L11" i="1" s="1"/>
  <c r="O7" i="1" s="1"/>
  <c r="S7" i="1" s="1"/>
  <c r="P8" i="1" s="1"/>
  <c r="L7" i="1"/>
  <c r="L6" i="1"/>
  <c r="L5" i="1"/>
  <c r="G14" i="1"/>
  <c r="M11" i="1"/>
  <c r="M10" i="1"/>
  <c r="M9" i="1"/>
  <c r="M14" i="1"/>
  <c r="M7" i="1"/>
  <c r="M13" i="1"/>
  <c r="M6" i="1"/>
  <c r="M5" i="1"/>
  <c r="G12" i="1" l="1"/>
  <c r="G10" i="1"/>
  <c r="H6" i="1"/>
  <c r="H10" i="1" s="1"/>
  <c r="H14" i="1" s="1"/>
  <c r="G6" i="1"/>
  <c r="L14" i="1" l="1"/>
  <c r="O10" i="1"/>
  <c r="S10" i="1" s="1"/>
  <c r="H17" i="1"/>
  <c r="H18" i="1"/>
  <c r="H16" i="1"/>
  <c r="O8" i="1" l="1"/>
  <c r="S8" i="1" s="1"/>
  <c r="P9" i="1" s="1"/>
  <c r="S9" i="1" s="1"/>
  <c r="L18" i="1"/>
</calcChain>
</file>

<file path=xl/sharedStrings.xml><?xml version="1.0" encoding="utf-8"?>
<sst xmlns="http://schemas.openxmlformats.org/spreadsheetml/2006/main" count="37" uniqueCount="34">
  <si>
    <t>Revenue</t>
  </si>
  <si>
    <t>Year 0</t>
  </si>
  <si>
    <t>Year 5</t>
  </si>
  <si>
    <t>EBITDA Margin</t>
  </si>
  <si>
    <t>EBITDA</t>
  </si>
  <si>
    <t>Entry Multiple</t>
  </si>
  <si>
    <t>Enterprise Value</t>
  </si>
  <si>
    <t>% of Debt</t>
  </si>
  <si>
    <t>Debt Balance</t>
  </si>
  <si>
    <t>Equity Value</t>
  </si>
  <si>
    <t>Equity IRR</t>
  </si>
  <si>
    <t>MOIC</t>
  </si>
  <si>
    <t>Value Creation</t>
  </si>
  <si>
    <t>Revenue Growth EV</t>
  </si>
  <si>
    <t>Equity Value Created</t>
  </si>
  <si>
    <t>Revenue Growth</t>
  </si>
  <si>
    <t>Additional EBITDA</t>
  </si>
  <si>
    <t>Additional EV</t>
  </si>
  <si>
    <t>Margin Expansion EV</t>
  </si>
  <si>
    <t>Margin Expansion</t>
  </si>
  <si>
    <t>Multiple Expansion EV</t>
  </si>
  <si>
    <t>Multiple Expansion</t>
  </si>
  <si>
    <t>Deleveraging</t>
  </si>
  <si>
    <t>Total Value Created</t>
  </si>
  <si>
    <t>Check</t>
  </si>
  <si>
    <t>PE Value Creation</t>
  </si>
  <si>
    <t>Open</t>
  </si>
  <si>
    <t>High</t>
  </si>
  <si>
    <t>Low</t>
  </si>
  <si>
    <t>Close</t>
  </si>
  <si>
    <t>Key Financials</t>
  </si>
  <si>
    <t>Change in Debt</t>
  </si>
  <si>
    <t>Equity Value at Entry</t>
  </si>
  <si>
    <t>Equity Value at Exit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</si>
</sst>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\(#,##0.0\);\-\-_)"/>
    <numFmt numFmtId="165" formatCode="dd\-mmm\-yy;&quot;nm&quot;;&quot;nm&quot;;"/>
    <numFmt numFmtId="166" formatCode="0\ &quot;days&quot;_);\(0\ &quot;days&quot;\);\-\-\ &quot;days&quot;_)"/>
    <numFmt numFmtId="167" formatCode="#,##0.0_);\(#,##0.0\);\-_)"/>
    <numFmt numFmtId="168" formatCode="0.0\x;&quot;nm&quot;_x;&quot;nm&quot;_x"/>
    <numFmt numFmtId="169" formatCode="0.0%_);\(0.0%\);\-\-&quot;%&quot;_)"/>
  </numFmts>
  <fonts count="11" x14ac:knownFonts="1">
    <font>
      <sz val="1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auto="1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164" fontId="0" fillId="0" borderId="0"/>
    <xf numFmtId="169" fontId="8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167" fontId="9" fillId="0" borderId="6" applyNumberFormat="0" applyFill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164" fontId="7" fillId="0" borderId="0" applyNumberFormat="0" applyBorder="0"/>
    <xf numFmtId="165" fontId="6" fillId="2" borderId="0" applyFill="0" applyBorder="0" applyAlignment="0" applyProtection="0"/>
    <xf numFmtId="166" fontId="8" fillId="0" borderId="0" applyFont="0" applyFill="0" applyBorder="0" applyAlignment="0" applyProtection="0"/>
    <xf numFmtId="167" fontId="8" fillId="4" borderId="4" applyNumberFormat="0" applyFont="0" applyAlignment="0" applyProtection="0"/>
    <xf numFmtId="0" fontId="5" fillId="2" borderId="0" applyNumberFormat="0" applyBorder="0" applyAlignment="0" applyProtection="0"/>
    <xf numFmtId="167" fontId="8" fillId="5" borderId="0" applyNumberFormat="0" applyBorder="0" applyProtection="0"/>
    <xf numFmtId="168" fontId="8" fillId="0" borderId="0" applyFont="0" applyFill="0" applyBorder="0" applyAlignment="0" applyProtection="0"/>
    <xf numFmtId="169" fontId="8" fillId="6" borderId="0" applyNumberFormat="0" applyFont="0" applyBorder="0" applyAlignment="0" applyProtection="0"/>
    <xf numFmtId="164" fontId="4" fillId="7" borderId="4" applyNumberFormat="0">
      <alignment horizontal="center"/>
    </xf>
    <xf numFmtId="167" fontId="9" fillId="0" borderId="5" applyNumberFormat="0" applyFill="0" applyAlignment="0" applyProtection="0"/>
    <xf numFmtId="0" fontId="10" fillId="8" borderId="0" applyNumberFormat="0" applyBorder="0" applyAlignment="0" applyProtection="0"/>
  </cellStyleXfs>
  <cellXfs count="19">
    <xf numFmtId="164" fontId="0" fillId="0" borderId="0" xfId="0"/>
    <xf numFmtId="164" fontId="0" fillId="0" borderId="0" xfId="0" applyAlignment="1">
      <alignment horizontal="center"/>
    </xf>
    <xf numFmtId="169" fontId="0" fillId="0" borderId="0" xfId="1" applyFont="1"/>
    <xf numFmtId="164" fontId="9" fillId="0" borderId="5" xfId="17" applyNumberFormat="1"/>
    <xf numFmtId="164" fontId="8" fillId="5" borderId="0" xfId="13" applyNumberFormat="1"/>
    <xf numFmtId="168" fontId="0" fillId="0" borderId="0" xfId="14" applyFont="1"/>
    <xf numFmtId="169" fontId="8" fillId="5" borderId="0" xfId="13" applyNumberFormat="1"/>
    <xf numFmtId="168" fontId="8" fillId="5" borderId="0" xfId="13" applyNumberFormat="1"/>
    <xf numFmtId="164" fontId="9" fillId="0" borderId="5" xfId="17" applyNumberFormat="1" applyAlignment="1">
      <alignment horizontal="center"/>
    </xf>
    <xf numFmtId="169" fontId="0" fillId="0" borderId="0" xfId="1" applyFont="1" applyAlignment="1">
      <alignment horizontal="center"/>
    </xf>
    <xf numFmtId="168" fontId="0" fillId="0" borderId="0" xfId="14" applyFont="1" applyAlignment="1">
      <alignment horizontal="center"/>
    </xf>
    <xf numFmtId="164" fontId="3" fillId="0" borderId="3" xfId="4" applyNumberFormat="1"/>
    <xf numFmtId="164" fontId="2" fillId="0" borderId="2" xfId="3" applyNumberFormat="1"/>
    <xf numFmtId="164" fontId="9" fillId="0" borderId="6" xfId="5" applyNumberFormat="1"/>
    <xf numFmtId="164" fontId="1" fillId="0" borderId="1" xfId="2" applyNumberFormat="1"/>
    <xf numFmtId="164" fontId="4" fillId="7" borderId="4" xfId="16">
      <alignment horizontal="center"/>
    </xf>
    <xf numFmtId="164" fontId="9" fillId="0" borderId="0" xfId="0" applyFont="1"/>
    <xf numFmtId="164" fontId="10" fillId="8" borderId="0" xfId="18" applyNumberFormat="1"/>
    <xf numFmtId="164" fontId="10" fillId="8" borderId="6" xfId="18" applyNumberFormat="1" applyBorder="1"/>
  </cellXfs>
  <cellStyles count="19">
    <cellStyle name="Accent1" xfId="6" builtinId="29" customBuiltin="1"/>
    <cellStyle name="Accent4" xfId="18" builtinId="41"/>
    <cellStyle name="Blank" xfId="7" xr:uid="{6DB6885B-4C78-416A-BAD3-7CC061928E49}"/>
    <cellStyle name="CellName" xfId="8" xr:uid="{0FE9D03E-EAA5-4F73-BCEB-DA5E15715D5F}"/>
    <cellStyle name="Date" xfId="9" xr:uid="{0CDD8AFB-6479-484A-9293-9A8732134C58}"/>
    <cellStyle name="Days" xfId="10" xr:uid="{89FD5BBF-04B3-47B0-8E7E-E7E269F08DEA}"/>
    <cellStyle name="Deviant" xfId="11" xr:uid="{8A7F6D47-5675-4284-8695-085B4B94F8B1}"/>
    <cellStyle name="Header" xfId="12" xr:uid="{56C2534A-6030-4BEE-8226-FBFD402C4D78}"/>
    <cellStyle name="Heading 1" xfId="2" builtinId="16"/>
    <cellStyle name="Heading 2" xfId="3" builtinId="17"/>
    <cellStyle name="Heading 3" xfId="4" builtinId="18"/>
    <cellStyle name="Inputs" xfId="13" xr:uid="{C11E5788-AE4A-4498-9377-C5C363D06FCB}"/>
    <cellStyle name="Multiple1" xfId="14" xr:uid="{34091CE2-3024-4A23-B773-DDD2E61D6386}"/>
    <cellStyle name="Normal" xfId="0" builtinId="0" customBuiltin="1"/>
    <cellStyle name="Optional Input" xfId="15" xr:uid="{9E5F8385-6E7D-43C8-839A-13F7F7BF6EF4}"/>
    <cellStyle name="Percent" xfId="1" builtinId="5" customBuiltin="1"/>
    <cellStyle name="Section Header" xfId="16" xr:uid="{88051C90-EA42-4409-BF47-3ABD39A3604A}"/>
    <cellStyle name="Subtotal" xfId="17" xr:uid="{0505F1A9-991F-49FE-842B-825992A84E8F}"/>
    <cellStyle name="Total" xfId="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'Value Creation'!$I$3</c:f>
          <c:strCache>
            <c:ptCount val="1"/>
            <c:pt idx="0">
              <c:v>Value Creation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tockChart>
        <c:ser>
          <c:idx val="0"/>
          <c:order val="0"/>
          <c:tx>
            <c:strRef>
              <c:f>'Value Creation'!$P$4</c:f>
              <c:strCache>
                <c:ptCount val="1"/>
                <c:pt idx="0">
                  <c:v>Open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'Value Creation'!$N$5:$N$10</c:f>
              <c:strCache>
                <c:ptCount val="6"/>
                <c:pt idx="0">
                  <c:v>Equity Value at Entry</c:v>
                </c:pt>
                <c:pt idx="1">
                  <c:v>Revenue Growth EV</c:v>
                </c:pt>
                <c:pt idx="2">
                  <c:v>Margin Expansion EV</c:v>
                </c:pt>
                <c:pt idx="3">
                  <c:v>Multiple Expansion EV</c:v>
                </c:pt>
                <c:pt idx="4">
                  <c:v>Deleveraging</c:v>
                </c:pt>
                <c:pt idx="5">
                  <c:v>Equity Value at Exit</c:v>
                </c:pt>
              </c:strCache>
            </c:strRef>
          </c:cat>
          <c:val>
            <c:numRef>
              <c:f>'Value Creation'!$P$5:$P$10</c:f>
              <c:numCache>
                <c:formatCode>#,##0.0_);\(#,##0.0\);\-\-_)</c:formatCode>
                <c:ptCount val="6"/>
                <c:pt idx="0">
                  <c:v>0</c:v>
                </c:pt>
                <c:pt idx="1">
                  <c:v>210.00000000000006</c:v>
                </c:pt>
                <c:pt idx="2">
                  <c:v>350.00000000000006</c:v>
                </c:pt>
                <c:pt idx="3">
                  <c:v>266</c:v>
                </c:pt>
                <c:pt idx="4">
                  <c:v>266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6E-4F07-A6C2-0DE7E13A69B0}"/>
            </c:ext>
          </c:extLst>
        </c:ser>
        <c:ser>
          <c:idx val="1"/>
          <c:order val="1"/>
          <c:tx>
            <c:strRef>
              <c:f>'Value Creation'!$Q$4</c:f>
              <c:strCache>
                <c:ptCount val="1"/>
                <c:pt idx="0">
                  <c:v>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'Value Creation'!$N$5:$N$10</c:f>
              <c:strCache>
                <c:ptCount val="6"/>
                <c:pt idx="0">
                  <c:v>Equity Value at Entry</c:v>
                </c:pt>
                <c:pt idx="1">
                  <c:v>Revenue Growth EV</c:v>
                </c:pt>
                <c:pt idx="2">
                  <c:v>Margin Expansion EV</c:v>
                </c:pt>
                <c:pt idx="3">
                  <c:v>Multiple Expansion EV</c:v>
                </c:pt>
                <c:pt idx="4">
                  <c:v>Deleveraging</c:v>
                </c:pt>
                <c:pt idx="5">
                  <c:v>Equity Value at Exit</c:v>
                </c:pt>
              </c:strCache>
            </c:strRef>
          </c:cat>
          <c:val>
            <c:numRef>
              <c:f>'Value Creation'!$Q$5:$Q$10</c:f>
              <c:numCache>
                <c:formatCode>#,##0.0_);\(#,##0.0\);\-\-_)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6E-4F07-A6C2-0DE7E13A69B0}"/>
            </c:ext>
          </c:extLst>
        </c:ser>
        <c:ser>
          <c:idx val="2"/>
          <c:order val="2"/>
          <c:tx>
            <c:strRef>
              <c:f>'Value Creation'!$R$4</c:f>
              <c:strCache>
                <c:ptCount val="1"/>
                <c:pt idx="0">
                  <c:v>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'Value Creation'!$N$5:$N$10</c:f>
              <c:strCache>
                <c:ptCount val="6"/>
                <c:pt idx="0">
                  <c:v>Equity Value at Entry</c:v>
                </c:pt>
                <c:pt idx="1">
                  <c:v>Revenue Growth EV</c:v>
                </c:pt>
                <c:pt idx="2">
                  <c:v>Margin Expansion EV</c:v>
                </c:pt>
                <c:pt idx="3">
                  <c:v>Multiple Expansion EV</c:v>
                </c:pt>
                <c:pt idx="4">
                  <c:v>Deleveraging</c:v>
                </c:pt>
                <c:pt idx="5">
                  <c:v>Equity Value at Exit</c:v>
                </c:pt>
              </c:strCache>
            </c:strRef>
          </c:cat>
          <c:val>
            <c:numRef>
              <c:f>'Value Creation'!$R$5:$R$10</c:f>
              <c:numCache>
                <c:formatCode>#,##0.0_);\(#,##0.0\);\-\-_)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6E-4F07-A6C2-0DE7E13A69B0}"/>
            </c:ext>
          </c:extLst>
        </c:ser>
        <c:ser>
          <c:idx val="3"/>
          <c:order val="3"/>
          <c:tx>
            <c:strRef>
              <c:f>'Value Creation'!$S$4</c:f>
              <c:strCache>
                <c:ptCount val="1"/>
                <c:pt idx="0">
                  <c:v>Close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cat>
            <c:strRef>
              <c:f>'Value Creation'!$N$5:$N$10</c:f>
              <c:strCache>
                <c:ptCount val="6"/>
                <c:pt idx="0">
                  <c:v>Equity Value at Entry</c:v>
                </c:pt>
                <c:pt idx="1">
                  <c:v>Revenue Growth EV</c:v>
                </c:pt>
                <c:pt idx="2">
                  <c:v>Margin Expansion EV</c:v>
                </c:pt>
                <c:pt idx="3">
                  <c:v>Multiple Expansion EV</c:v>
                </c:pt>
                <c:pt idx="4">
                  <c:v>Deleveraging</c:v>
                </c:pt>
                <c:pt idx="5">
                  <c:v>Equity Value at Exit</c:v>
                </c:pt>
              </c:strCache>
            </c:strRef>
          </c:cat>
          <c:val>
            <c:numRef>
              <c:f>'Value Creation'!$S$5:$S$10</c:f>
              <c:numCache>
                <c:formatCode>#,##0.0_);\(#,##0.0\);\-\-_)</c:formatCode>
                <c:ptCount val="6"/>
                <c:pt idx="0">
                  <c:v>210.00000000000006</c:v>
                </c:pt>
                <c:pt idx="1">
                  <c:v>350.00000000000006</c:v>
                </c:pt>
                <c:pt idx="2">
                  <c:v>266</c:v>
                </c:pt>
                <c:pt idx="3">
                  <c:v>266</c:v>
                </c:pt>
                <c:pt idx="4">
                  <c:v>465.99999999999994</c:v>
                </c:pt>
                <c:pt idx="5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6E-4F07-A6C2-0DE7E13A6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accent1">
                  <a:lumMod val="60000"/>
                  <a:lumOff val="40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rgbClr val="FF0000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axId val="556915760"/>
        <c:axId val="556911920"/>
      </c:stockChart>
      <c:catAx>
        <c:axId val="55691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911920"/>
        <c:crosses val="autoZero"/>
        <c:auto val="1"/>
        <c:lblAlgn val="ctr"/>
        <c:lblOffset val="100"/>
        <c:noMultiLvlLbl val="0"/>
      </c:catAx>
      <c:valAx>
        <c:axId val="556911920"/>
        <c:scaling>
          <c:orientation val="minMax"/>
        </c:scaling>
        <c:delete val="0"/>
        <c:axPos val="l"/>
        <c:numFmt formatCode="#,##0.0_);\(#,##0.0\);\-\-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91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1174750</xdr:colOff>
      <xdr:row>1</xdr:row>
      <xdr:rowOff>101112</xdr:rowOff>
    </xdr:from>
    <xdr:to>
      <xdr:col>19</xdr:col>
      <xdr:colOff>523875</xdr:colOff>
      <xdr:row>18</xdr:row>
      <xdr:rowOff>103188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B23C78-9A4A-40FC-B844-416D075193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tabSelected="1" zoomScale="110" zoomScaleNormal="110" workbookViewId="0"/>
  </sheetViews>
  <sheetFormatPr defaultColWidth="0" defaultRowHeight="13" x14ac:dyDescent="0.3"/>
  <cols>
    <col min="1" max="2" width="1.69921875" customWidth="1"/>
    <col min="3" max="3" width="20.69921875" customWidth="1"/>
    <col min="4" max="4" width="1.69921875" customWidth="1"/>
    <col min="5" max="5" width="10.3984375" style="1" customWidth="1"/>
    <col min="6" max="6" width="1.69921875" customWidth="1"/>
    <col min="7" max="8" width="12.69921875" customWidth="1"/>
    <col min="9" max="10" width="1.69921875" customWidth="1"/>
    <col min="11" max="11" width="22.09765625" customWidth="1"/>
    <col min="12" max="12" width="9.09765625" customWidth="1"/>
    <col min="13" max="13" width="12.69921875" customWidth="1"/>
    <col min="14" max="14" width="21.59765625" customWidth="1"/>
    <col min="15" max="15" width="12.69921875" customWidth="1"/>
    <col min="16" max="20" width="9.09765625" customWidth="1"/>
    <col min="21" max="16384" width="9.09765625" hidden="1"/>
  </cols>
  <sheetData>
    <row r="1" spans="1:19" ht="20" thickBot="1" x14ac:dyDescent="0.5">
      <c r="A1" s="14" t="s">
        <v>25</v>
      </c>
      <c r="B1" s="14"/>
      <c r="C1" s="14"/>
    </row>
    <row r="2" spans="1:19" ht="13.5" thickTop="1" x14ac:dyDescent="0.3"/>
    <row r="3" spans="1:19" ht="17.5" thickBot="1" x14ac:dyDescent="0.45">
      <c r="C3" s="15" t="s">
        <v>30</v>
      </c>
      <c r="D3" s="15"/>
      <c r="E3" s="15"/>
      <c r="F3" s="15"/>
      <c r="G3" s="15" t="s">
        <v>1</v>
      </c>
      <c r="H3" s="15" t="s">
        <v>2</v>
      </c>
      <c r="I3" s="12" t="s">
        <v>12</v>
      </c>
      <c r="J3" s="12"/>
      <c r="K3" s="12"/>
      <c r="L3" s="12"/>
    </row>
    <row r="4" spans="1:19" ht="15.5" thickTop="1" thickBot="1" x14ac:dyDescent="0.4">
      <c r="C4" t="s">
        <v>0</v>
      </c>
      <c r="G4" s="4">
        <v>1000</v>
      </c>
      <c r="H4" s="4">
        <v>1200</v>
      </c>
      <c r="J4" s="11" t="s">
        <v>13</v>
      </c>
      <c r="K4" s="11"/>
      <c r="P4" t="s">
        <v>26</v>
      </c>
      <c r="Q4" t="s">
        <v>27</v>
      </c>
      <c r="R4" t="s">
        <v>28</v>
      </c>
      <c r="S4" t="s">
        <v>29</v>
      </c>
    </row>
    <row r="5" spans="1:19" x14ac:dyDescent="0.3">
      <c r="C5" t="s">
        <v>3</v>
      </c>
      <c r="G5" s="6">
        <v>0.1</v>
      </c>
      <c r="H5" s="6">
        <v>0.09</v>
      </c>
      <c r="K5" t="s">
        <v>15</v>
      </c>
      <c r="L5">
        <f>H4-G4</f>
        <v>200</v>
      </c>
      <c r="M5" t="str">
        <f ca="1">_xlfn.FORMULATEXT(L5)</f>
        <v>=H4-G4</v>
      </c>
      <c r="N5" t="s">
        <v>32</v>
      </c>
      <c r="O5">
        <f>G14</f>
        <v>210.00000000000006</v>
      </c>
      <c r="P5" s="4">
        <v>0</v>
      </c>
      <c r="S5">
        <f>P5+O5</f>
        <v>210.00000000000006</v>
      </c>
    </row>
    <row r="6" spans="1:19" x14ac:dyDescent="0.3">
      <c r="C6" s="3" t="s">
        <v>4</v>
      </c>
      <c r="D6" s="3"/>
      <c r="E6" s="8"/>
      <c r="F6" s="3"/>
      <c r="G6" s="3">
        <f>G5*G4</f>
        <v>100</v>
      </c>
      <c r="H6" s="3">
        <f>H5*H4</f>
        <v>108</v>
      </c>
      <c r="K6" t="s">
        <v>16</v>
      </c>
      <c r="L6">
        <f>L5*G5</f>
        <v>20</v>
      </c>
      <c r="M6" t="str">
        <f ca="1">_xlfn.FORMULATEXT(L6)</f>
        <v>=L5*G5</v>
      </c>
      <c r="N6" t="str">
        <f>J4</f>
        <v>Revenue Growth EV</v>
      </c>
      <c r="O6">
        <f>L7</f>
        <v>140</v>
      </c>
      <c r="P6">
        <f>S5</f>
        <v>210.00000000000006</v>
      </c>
      <c r="S6">
        <f t="shared" ref="S6:S10" si="0">P6+O6</f>
        <v>350.00000000000006</v>
      </c>
    </row>
    <row r="7" spans="1:19" x14ac:dyDescent="0.3">
      <c r="K7" s="3" t="s">
        <v>17</v>
      </c>
      <c r="L7" s="3">
        <f>L6*G8</f>
        <v>140</v>
      </c>
      <c r="M7" t="str">
        <f ca="1">_xlfn.FORMULATEXT(L7)</f>
        <v>=L6*G8</v>
      </c>
      <c r="N7" t="str">
        <f>J8</f>
        <v>Margin Expansion EV</v>
      </c>
      <c r="O7">
        <f>L11</f>
        <v>-84.000000000000071</v>
      </c>
      <c r="P7">
        <f>S6</f>
        <v>350.00000000000006</v>
      </c>
      <c r="S7">
        <f t="shared" si="0"/>
        <v>266</v>
      </c>
    </row>
    <row r="8" spans="1:19" ht="15" thickBot="1" x14ac:dyDescent="0.4">
      <c r="C8" t="s">
        <v>5</v>
      </c>
      <c r="G8" s="7">
        <v>7</v>
      </c>
      <c r="H8" s="7">
        <v>7</v>
      </c>
      <c r="J8" s="11" t="s">
        <v>18</v>
      </c>
      <c r="K8" s="11"/>
      <c r="N8" t="str">
        <f>J12</f>
        <v>Multiple Expansion EV</v>
      </c>
      <c r="O8">
        <f>L14</f>
        <v>0</v>
      </c>
      <c r="P8">
        <f>S7</f>
        <v>266</v>
      </c>
      <c r="S8">
        <f t="shared" si="0"/>
        <v>266</v>
      </c>
    </row>
    <row r="9" spans="1:19" x14ac:dyDescent="0.3">
      <c r="K9" t="s">
        <v>19</v>
      </c>
      <c r="L9" s="2">
        <f>H5-G5</f>
        <v>-1.0000000000000009E-2</v>
      </c>
      <c r="M9" t="str">
        <f ca="1">_xlfn.FORMULATEXT(L9)</f>
        <v>=H5-G5</v>
      </c>
      <c r="N9" t="str">
        <f>J15</f>
        <v>Deleveraging</v>
      </c>
      <c r="O9">
        <f>L16</f>
        <v>199.99999999999994</v>
      </c>
      <c r="P9">
        <f>S8</f>
        <v>266</v>
      </c>
      <c r="S9">
        <f t="shared" si="0"/>
        <v>465.99999999999994</v>
      </c>
    </row>
    <row r="10" spans="1:19" x14ac:dyDescent="0.3">
      <c r="C10" t="s">
        <v>6</v>
      </c>
      <c r="G10">
        <f>G8*G6</f>
        <v>700</v>
      </c>
      <c r="H10">
        <f>H8*H6</f>
        <v>756</v>
      </c>
      <c r="K10" t="s">
        <v>16</v>
      </c>
      <c r="L10">
        <f>L9*H4</f>
        <v>-12.000000000000011</v>
      </c>
      <c r="M10" t="str">
        <f ca="1">_xlfn.FORMULATEXT(L10)</f>
        <v>=L9*H4</v>
      </c>
      <c r="N10" t="s">
        <v>33</v>
      </c>
      <c r="O10">
        <f>H14</f>
        <v>466</v>
      </c>
      <c r="P10" s="4">
        <v>0</v>
      </c>
      <c r="S10">
        <f t="shared" si="0"/>
        <v>466</v>
      </c>
    </row>
    <row r="11" spans="1:19" x14ac:dyDescent="0.3">
      <c r="C11" t="s">
        <v>7</v>
      </c>
      <c r="E11" s="6">
        <v>0.7</v>
      </c>
      <c r="K11" s="3" t="s">
        <v>17</v>
      </c>
      <c r="L11" s="3">
        <f>L10*G8</f>
        <v>-84.000000000000071</v>
      </c>
      <c r="M11" t="str">
        <f ca="1">_xlfn.FORMULATEXT(L11)</f>
        <v>=L10*G8</v>
      </c>
    </row>
    <row r="12" spans="1:19" ht="15" thickBot="1" x14ac:dyDescent="0.4">
      <c r="C12" t="s">
        <v>8</v>
      </c>
      <c r="G12">
        <f>E11*G10</f>
        <v>489.99999999999994</v>
      </c>
      <c r="H12" s="4">
        <v>290</v>
      </c>
      <c r="J12" s="11" t="s">
        <v>20</v>
      </c>
      <c r="K12" s="11"/>
    </row>
    <row r="13" spans="1:19" x14ac:dyDescent="0.3">
      <c r="K13" t="s">
        <v>21</v>
      </c>
      <c r="L13" s="5">
        <f>(H8-G8)</f>
        <v>0</v>
      </c>
      <c r="M13" t="str">
        <f ca="1">_xlfn.FORMULATEXT(L13)</f>
        <v>=(H8-G8)</v>
      </c>
    </row>
    <row r="14" spans="1:19" x14ac:dyDescent="0.3">
      <c r="C14" t="s">
        <v>9</v>
      </c>
      <c r="G14">
        <f>G10-G12</f>
        <v>210.00000000000006</v>
      </c>
      <c r="H14">
        <f>H10-H12</f>
        <v>466</v>
      </c>
      <c r="K14" s="3" t="s">
        <v>20</v>
      </c>
      <c r="L14" s="3">
        <f>L13*H6</f>
        <v>0</v>
      </c>
      <c r="M14" t="str">
        <f ca="1">_xlfn.FORMULATEXT(L14)</f>
        <v>=L13*H6</v>
      </c>
    </row>
    <row r="15" spans="1:19" ht="15" thickBot="1" x14ac:dyDescent="0.4">
      <c r="J15" s="11" t="s">
        <v>22</v>
      </c>
      <c r="K15" s="11"/>
    </row>
    <row r="16" spans="1:19" ht="14.5" x14ac:dyDescent="0.35">
      <c r="C16" t="s">
        <v>14</v>
      </c>
      <c r="H16" s="17">
        <f>H14-G14</f>
        <v>255.99999999999994</v>
      </c>
      <c r="K16" t="s">
        <v>31</v>
      </c>
      <c r="L16" s="16">
        <f>G12-H12</f>
        <v>199.99999999999994</v>
      </c>
    </row>
    <row r="17" spans="3:12" x14ac:dyDescent="0.3">
      <c r="C17" t="s">
        <v>10</v>
      </c>
      <c r="E17" s="9"/>
      <c r="H17" s="2">
        <f>RATE(5,,-G14,H14)</f>
        <v>0.17282529584396961</v>
      </c>
    </row>
    <row r="18" spans="3:12" ht="14.5" x14ac:dyDescent="0.35">
      <c r="C18" t="s">
        <v>11</v>
      </c>
      <c r="E18" s="10"/>
      <c r="H18" s="5">
        <f>H14/G14</f>
        <v>2.2190476190476183</v>
      </c>
      <c r="K18" s="13" t="s">
        <v>23</v>
      </c>
      <c r="L18" s="18">
        <f>L16+L14+L11+L7</f>
        <v>255.99999999999989</v>
      </c>
    </row>
    <row r="20" spans="3:12" x14ac:dyDescent="0.3">
      <c r="K20" t="s">
        <v>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Value Creation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2024-11-21T19:00:47Z</dcterms:modified>
</cp:coreProperties>
</file>