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mar\Desktop\"/>
    </mc:Choice>
  </mc:AlternateContent>
  <xr:revisionPtr revIDLastSave="0" documentId="13_ncr:1_{F7F5EECD-8F16-4373-80EC-5DDD5A57B4FC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Content" sheetId="1" r:id="rId1"/>
    <sheet name="1" sheetId="2" r:id="rId2"/>
    <sheet name="2" sheetId="3" r:id="rId3"/>
    <sheet name="3" sheetId="5" r:id="rId4"/>
    <sheet name="4" sheetId="6" r:id="rId5"/>
    <sheet name="5" sheetId="10" r:id="rId6"/>
    <sheet name="6" sheetId="7" r:id="rId7"/>
    <sheet name="7" sheetId="8" r:id="rId8"/>
    <sheet name="8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L13" i="5"/>
  <c r="K11" i="5"/>
  <c r="N11" i="5" s="1"/>
  <c r="K9" i="3"/>
  <c r="L9" i="3"/>
  <c r="K8" i="3"/>
  <c r="L8" i="3"/>
  <c r="K7" i="3"/>
  <c r="L7" i="3"/>
  <c r="K6" i="3"/>
  <c r="L6" i="3"/>
  <c r="K5" i="3"/>
  <c r="L5" i="3"/>
  <c r="K4" i="3"/>
  <c r="L4" i="3"/>
  <c r="K3" i="3"/>
  <c r="L3" i="3"/>
  <c r="I24" i="2"/>
  <c r="I23" i="2"/>
  <c r="G23" i="2"/>
  <c r="G24" i="2" s="1"/>
  <c r="G25" i="2" s="1"/>
  <c r="I25" i="2" s="1"/>
  <c r="I22" i="2"/>
  <c r="G22" i="2"/>
  <c r="I21" i="2"/>
  <c r="I14" i="2"/>
  <c r="I13" i="2"/>
  <c r="I12" i="2"/>
  <c r="I5" i="2"/>
  <c r="I4" i="2"/>
  <c r="I6" i="2" s="1"/>
  <c r="L12" i="5" l="1"/>
  <c r="N12" i="5" s="1"/>
  <c r="K13" i="5"/>
  <c r="I26" i="2"/>
  <c r="M13" i="5"/>
  <c r="I15" i="2"/>
  <c r="N13" i="5" l="1"/>
</calcChain>
</file>

<file path=xl/sharedStrings.xml><?xml version="1.0" encoding="utf-8"?>
<sst xmlns="http://schemas.openxmlformats.org/spreadsheetml/2006/main" count="112" uniqueCount="55">
  <si>
    <t>Exercise</t>
  </si>
  <si>
    <t>Section</t>
  </si>
  <si>
    <t>Title</t>
  </si>
  <si>
    <t>Fixed income</t>
  </si>
  <si>
    <t>Bond pricing</t>
  </si>
  <si>
    <t>Building a curve</t>
  </si>
  <si>
    <t>Fixed income maths</t>
  </si>
  <si>
    <t>Pricing bonds from forward expectations</t>
  </si>
  <si>
    <t>Bootstrapping</t>
  </si>
  <si>
    <t>NOK Expectations</t>
  </si>
  <si>
    <t>SEK new issue</t>
  </si>
  <si>
    <t>DKK bond trade</t>
  </si>
  <si>
    <t>2 year, 2% annual coupon bond</t>
  </si>
  <si>
    <t>Term (yrs)</t>
  </si>
  <si>
    <t>Yield</t>
  </si>
  <si>
    <t>Year</t>
  </si>
  <si>
    <t>Cashflow</t>
  </si>
  <si>
    <t>Discount factor</t>
  </si>
  <si>
    <t>PV</t>
  </si>
  <si>
    <t>TOTAL</t>
  </si>
  <si>
    <t>3 year, 3% annual coupon bond</t>
  </si>
  <si>
    <t>5 year, 3.16% annual coupon bond</t>
  </si>
  <si>
    <t>Price</t>
  </si>
  <si>
    <t>Coupon</t>
  </si>
  <si>
    <t>Chart data</t>
  </si>
  <si>
    <t>Forward Rate</t>
  </si>
  <si>
    <t>Period</t>
  </si>
  <si>
    <t>Spot</t>
  </si>
  <si>
    <t>0x12</t>
  </si>
  <si>
    <t>12x24</t>
  </si>
  <si>
    <t>24x36</t>
  </si>
  <si>
    <t>Bond</t>
  </si>
  <si>
    <t>Maturity (yrs)</t>
  </si>
  <si>
    <t>P</t>
  </si>
  <si>
    <t>-</t>
  </si>
  <si>
    <t>Q</t>
  </si>
  <si>
    <t>R</t>
  </si>
  <si>
    <t>Forward</t>
  </si>
  <si>
    <t>S</t>
  </si>
  <si>
    <t>T</t>
  </si>
  <si>
    <t>U</t>
  </si>
  <si>
    <t>12x36</t>
  </si>
  <si>
    <t>2yr bond</t>
  </si>
  <si>
    <t>3yr bond</t>
  </si>
  <si>
    <t>CF</t>
  </si>
  <si>
    <t>12m Forward Rate</t>
  </si>
  <si>
    <t>Cashflows</t>
  </si>
  <si>
    <t>Bond CF</t>
  </si>
  <si>
    <t>FRA Trade</t>
  </si>
  <si>
    <t>Spot rate</t>
  </si>
  <si>
    <t>Forward contract</t>
  </si>
  <si>
    <t>Local 12m forward</t>
  </si>
  <si>
    <t>Trades</t>
  </si>
  <si>
    <t>36x48</t>
  </si>
  <si>
    <t>48x60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</si>
</sst>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$-2409]#,##0.00"/>
    <numFmt numFmtId="165" formatCode="#,##0.00000"/>
    <numFmt numFmtId="166" formatCode="[$$-2409]#,##0.00000"/>
    <numFmt numFmtId="167" formatCode="[$$-1009]#,##0.00"/>
    <numFmt numFmtId="168" formatCode="0.000%"/>
    <numFmt numFmtId="169" formatCode="[$$-1409]#,##0.000"/>
    <numFmt numFmtId="170" formatCode="0.0000%"/>
    <numFmt numFmtId="171" formatCode="0.0000000000%"/>
    <numFmt numFmtId="172" formatCode="0.00000%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u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0" borderId="3" xfId="0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6" fontId="2" fillId="0" borderId="5" xfId="0" applyNumberFormat="1" applyFont="1" applyBorder="1"/>
    <xf numFmtId="164" fontId="2" fillId="0" borderId="0" xfId="0" applyNumberFormat="1" applyFont="1"/>
    <xf numFmtId="164" fontId="3" fillId="3" borderId="0" xfId="0" applyNumberFormat="1" applyFont="1" applyFill="1"/>
    <xf numFmtId="0" fontId="2" fillId="0" borderId="5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6" fontId="2" fillId="0" borderId="4" xfId="0" applyNumberFormat="1" applyFont="1" applyBorder="1"/>
    <xf numFmtId="0" fontId="2" fillId="0" borderId="0" xfId="0" applyFont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169" fontId="2" fillId="0" borderId="9" xfId="0" applyNumberFormat="1" applyFont="1" applyBorder="1" applyAlignment="1">
      <alignment horizontal="center"/>
    </xf>
    <xf numFmtId="169" fontId="5" fillId="0" borderId="8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69" fontId="2" fillId="0" borderId="10" xfId="0" applyNumberFormat="1" applyFont="1" applyBorder="1" applyAlignment="1">
      <alignment horizontal="center"/>
    </xf>
    <xf numFmtId="169" fontId="2" fillId="0" borderId="4" xfId="0" applyNumberFormat="1" applyFont="1" applyBorder="1" applyAlignment="1">
      <alignment horizontal="center"/>
    </xf>
    <xf numFmtId="169" fontId="2" fillId="0" borderId="1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8" fontId="2" fillId="0" borderId="12" xfId="0" applyNumberFormat="1" applyFont="1" applyBorder="1" applyAlignment="1">
      <alignment horizontal="center"/>
    </xf>
    <xf numFmtId="169" fontId="2" fillId="0" borderId="13" xfId="0" applyNumberFormat="1" applyFont="1" applyBorder="1" applyAlignment="1">
      <alignment horizontal="center"/>
    </xf>
    <xf numFmtId="169" fontId="2" fillId="0" borderId="5" xfId="0" applyNumberFormat="1" applyFont="1" applyBorder="1" applyAlignment="1">
      <alignment horizontal="center"/>
    </xf>
    <xf numFmtId="169" fontId="2" fillId="0" borderId="12" xfId="0" applyNumberFormat="1" applyFont="1" applyBorder="1" applyAlignment="1">
      <alignment horizontal="center"/>
    </xf>
    <xf numFmtId="169" fontId="2" fillId="0" borderId="14" xfId="0" applyNumberFormat="1" applyFont="1" applyBorder="1" applyAlignment="1">
      <alignment horizontal="center"/>
    </xf>
    <xf numFmtId="169" fontId="5" fillId="0" borderId="6" xfId="0" applyNumberFormat="1" applyFont="1" applyBorder="1" applyAlignment="1">
      <alignment horizontal="center"/>
    </xf>
    <xf numFmtId="170" fontId="2" fillId="0" borderId="3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171" fontId="2" fillId="0" borderId="4" xfId="0" applyNumberFormat="1" applyFont="1" applyBorder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14" fontId="2" fillId="0" borderId="0" xfId="0" applyNumberFormat="1" applyFont="1"/>
    <xf numFmtId="170" fontId="2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72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7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72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0" fontId="3" fillId="3" borderId="0" xfId="0" applyNumberFormat="1" applyFont="1" applyFill="1" applyAlignment="1">
      <alignment horizontal="center"/>
    </xf>
    <xf numFmtId="172" fontId="2" fillId="0" borderId="3" xfId="0" applyNumberFormat="1" applyFont="1" applyBorder="1" applyAlignment="1">
      <alignment horizontal="center"/>
    </xf>
    <xf numFmtId="172" fontId="2" fillId="0" borderId="4" xfId="0" applyNumberFormat="1" applyFont="1" applyBorder="1" applyAlignment="1">
      <alignment horizontal="center"/>
    </xf>
    <xf numFmtId="172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4" xfId="0" applyFont="1" applyFill="1" applyBorder="1"/>
    <xf numFmtId="0" fontId="4" fillId="0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mar\Desktop\Exercise%20Book%20-%20UPDATED.xlsx" TargetMode="External"/><Relationship Id="rId1" Type="http://schemas.openxmlformats.org/officeDocument/2006/relationships/externalLinkPath" Target="Exercise%20Book%20-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 chart"/>
      <sheetName val="2"/>
      <sheetName val="3"/>
      <sheetName val="4"/>
      <sheetName val="5"/>
      <sheetName val="6"/>
      <sheetName val="8"/>
      <sheetName val="9"/>
      <sheetName val="10"/>
      <sheetName val="11chart"/>
      <sheetName val="11"/>
      <sheetName val="12"/>
      <sheetName val="13"/>
      <sheetName val="14"/>
      <sheetName val="15"/>
    </sheetNames>
    <sheetDataSet>
      <sheetData sheetId="0"/>
      <sheetData sheetId="1"/>
      <sheetData sheetId="2" refreshError="1"/>
      <sheetData sheetId="3">
        <row r="3">
          <cell r="K3">
            <v>1</v>
          </cell>
          <cell r="L3">
            <v>0.69183412393906352</v>
          </cell>
        </row>
        <row r="4">
          <cell r="K4">
            <v>2</v>
          </cell>
          <cell r="L4">
            <v>1.1125444122481449</v>
          </cell>
        </row>
        <row r="5">
          <cell r="K5">
            <v>3</v>
          </cell>
          <cell r="L5">
            <v>1.5016135748311792</v>
          </cell>
        </row>
        <row r="6">
          <cell r="K6">
            <v>5</v>
          </cell>
          <cell r="L6">
            <v>2.1387826239164007</v>
          </cell>
        </row>
        <row r="7">
          <cell r="K7">
            <v>7</v>
          </cell>
          <cell r="L7">
            <v>3.0357039739842646</v>
          </cell>
        </row>
        <row r="8">
          <cell r="K8">
            <v>10</v>
          </cell>
          <cell r="L8">
            <v>3.6617928311736612</v>
          </cell>
        </row>
        <row r="9">
          <cell r="K9">
            <v>30</v>
          </cell>
          <cell r="L9">
            <v>3.7804459166519733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H5" t="str">
            <v>Local 12m forward</v>
          </cell>
        </row>
        <row r="6">
          <cell r="G6" t="str">
            <v>0x12</v>
          </cell>
          <cell r="H6">
            <v>0.04</v>
          </cell>
        </row>
        <row r="7">
          <cell r="G7" t="str">
            <v>12x24</v>
          </cell>
          <cell r="H7">
            <v>5.0024038461538245E-2</v>
          </cell>
        </row>
        <row r="8">
          <cell r="G8" t="str">
            <v>24x36</v>
          </cell>
          <cell r="H8">
            <v>4.7401837789428303E-2</v>
          </cell>
        </row>
        <row r="9">
          <cell r="G9" t="str">
            <v>36x48</v>
          </cell>
          <cell r="H9">
            <v>5.2616598583852481E-2</v>
          </cell>
        </row>
        <row r="10">
          <cell r="G10" t="str">
            <v>48x60</v>
          </cell>
          <cell r="H10">
            <v>4.9000859434647381E-2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C2" sqref="C2"/>
    </sheetView>
  </sheetViews>
  <sheetFormatPr defaultRowHeight="14.5" x14ac:dyDescent="0.35"/>
  <cols>
    <col min="1" max="1" width="7.54296875" bestFit="1" customWidth="1"/>
    <col min="2" max="2" width="17.54296875" bestFit="1" customWidth="1"/>
    <col min="3" max="3" width="35.1796875" bestFit="1" customWidth="1"/>
  </cols>
  <sheetData>
    <row r="1" spans="1:3" x14ac:dyDescent="0.35">
      <c r="A1" s="1" t="s">
        <v>0</v>
      </c>
      <c r="B1" s="2" t="s">
        <v>1</v>
      </c>
      <c r="C1" s="2" t="s">
        <v>2</v>
      </c>
    </row>
    <row r="2" spans="1:3" x14ac:dyDescent="0.35">
      <c r="A2" s="3">
        <v>1</v>
      </c>
      <c r="B2" s="4" t="s">
        <v>3</v>
      </c>
      <c r="C2" s="4" t="s">
        <v>4</v>
      </c>
    </row>
    <row r="3" spans="1:3" x14ac:dyDescent="0.35">
      <c r="A3" s="3">
        <v>2</v>
      </c>
      <c r="B3" s="4" t="s">
        <v>3</v>
      </c>
      <c r="C3" s="4" t="s">
        <v>5</v>
      </c>
    </row>
    <row r="4" spans="1:3" x14ac:dyDescent="0.35">
      <c r="A4" s="3">
        <v>3</v>
      </c>
      <c r="B4" s="4" t="s">
        <v>6</v>
      </c>
      <c r="C4" s="4" t="s">
        <v>7</v>
      </c>
    </row>
    <row r="5" spans="1:3" x14ac:dyDescent="0.35">
      <c r="A5" s="3">
        <v>4</v>
      </c>
      <c r="B5" s="4" t="s">
        <v>6</v>
      </c>
      <c r="C5" s="4" t="s">
        <v>8</v>
      </c>
    </row>
    <row r="6" spans="1:3" x14ac:dyDescent="0.35">
      <c r="A6" s="3">
        <v>5</v>
      </c>
      <c r="B6" s="4" t="s">
        <v>6</v>
      </c>
      <c r="C6" s="4" t="s">
        <v>48</v>
      </c>
    </row>
    <row r="7" spans="1:3" x14ac:dyDescent="0.35">
      <c r="A7" s="3">
        <v>6</v>
      </c>
      <c r="B7" s="4" t="s">
        <v>6</v>
      </c>
      <c r="C7" s="4" t="s">
        <v>9</v>
      </c>
    </row>
    <row r="8" spans="1:3" x14ac:dyDescent="0.35">
      <c r="A8" s="3">
        <v>7</v>
      </c>
      <c r="B8" s="4" t="s">
        <v>6</v>
      </c>
      <c r="C8" s="4" t="s">
        <v>10</v>
      </c>
    </row>
    <row r="9" spans="1:3" x14ac:dyDescent="0.35">
      <c r="A9" s="3">
        <v>8</v>
      </c>
      <c r="B9" s="4" t="s">
        <v>6</v>
      </c>
      <c r="C9" s="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342E-A02E-4CD7-BC14-72504E33966C}">
  <dimension ref="B2:I26"/>
  <sheetViews>
    <sheetView workbookViewId="0">
      <selection activeCell="G4" sqref="G4"/>
    </sheetView>
  </sheetViews>
  <sheetFormatPr defaultColWidth="9.08984375" defaultRowHeight="12.5" x14ac:dyDescent="0.25"/>
  <cols>
    <col min="1" max="1" width="9.08984375" style="5"/>
    <col min="2" max="2" width="11.81640625" style="5" customWidth="1"/>
    <col min="3" max="3" width="10.08984375" style="5" customWidth="1"/>
    <col min="4" max="4" width="1.81640625" style="5" customWidth="1"/>
    <col min="5" max="5" width="2.81640625" style="5" customWidth="1"/>
    <col min="6" max="6" width="15.36328125" style="5" customWidth="1"/>
    <col min="7" max="7" width="16.81640625" style="5" customWidth="1"/>
    <col min="8" max="8" width="21.81640625" style="5" customWidth="1"/>
    <col min="9" max="9" width="15.7265625" style="5" customWidth="1"/>
    <col min="10" max="16384" width="9.08984375" style="5"/>
  </cols>
  <sheetData>
    <row r="2" spans="2:9" x14ac:dyDescent="0.25">
      <c r="F2" s="6" t="s">
        <v>12</v>
      </c>
    </row>
    <row r="3" spans="2:9" x14ac:dyDescent="0.25">
      <c r="B3" s="7" t="s">
        <v>13</v>
      </c>
      <c r="C3" s="7" t="s">
        <v>14</v>
      </c>
      <c r="F3" s="8" t="s">
        <v>15</v>
      </c>
      <c r="G3" s="8" t="s">
        <v>16</v>
      </c>
      <c r="H3" s="8" t="s">
        <v>17</v>
      </c>
      <c r="I3" s="8" t="s">
        <v>18</v>
      </c>
    </row>
    <row r="4" spans="2:9" x14ac:dyDescent="0.25">
      <c r="B4" s="9">
        <v>1</v>
      </c>
      <c r="C4" s="10">
        <v>2.24E-2</v>
      </c>
      <c r="F4" s="11">
        <v>1</v>
      </c>
      <c r="G4" s="12">
        <v>2</v>
      </c>
      <c r="H4" s="13"/>
      <c r="I4" s="14">
        <f>H4*G4</f>
        <v>0</v>
      </c>
    </row>
    <row r="5" spans="2:9" x14ac:dyDescent="0.25">
      <c r="B5" s="15">
        <v>2</v>
      </c>
      <c r="C5" s="16">
        <v>1.4999999999999999E-2</v>
      </c>
      <c r="F5" s="17">
        <v>2</v>
      </c>
      <c r="G5" s="18">
        <v>102</v>
      </c>
      <c r="H5" s="19"/>
      <c r="I5" s="20">
        <f>H5*G5</f>
        <v>0</v>
      </c>
    </row>
    <row r="6" spans="2:9" x14ac:dyDescent="0.25">
      <c r="B6" s="15">
        <v>3</v>
      </c>
      <c r="C6" s="16">
        <v>2.8000000000000001E-2</v>
      </c>
      <c r="G6" s="21"/>
      <c r="H6" s="22" t="s">
        <v>19</v>
      </c>
      <c r="I6" s="22">
        <f>SUM(I4:I5)</f>
        <v>0</v>
      </c>
    </row>
    <row r="7" spans="2:9" x14ac:dyDescent="0.25">
      <c r="B7" s="15">
        <v>4</v>
      </c>
      <c r="C7" s="16">
        <v>2.9899999999999999E-2</v>
      </c>
    </row>
    <row r="8" spans="2:9" x14ac:dyDescent="0.25">
      <c r="B8" s="23">
        <v>5</v>
      </c>
      <c r="C8" s="24">
        <v>3.1600000000000003E-2</v>
      </c>
    </row>
    <row r="10" spans="2:9" x14ac:dyDescent="0.25">
      <c r="F10" s="6" t="s">
        <v>20</v>
      </c>
    </row>
    <row r="11" spans="2:9" x14ac:dyDescent="0.25">
      <c r="F11" s="8" t="s">
        <v>15</v>
      </c>
      <c r="G11" s="8" t="s">
        <v>16</v>
      </c>
      <c r="H11" s="8" t="s">
        <v>17</v>
      </c>
      <c r="I11" s="8" t="s">
        <v>18</v>
      </c>
    </row>
    <row r="12" spans="2:9" x14ac:dyDescent="0.25">
      <c r="F12" s="11">
        <v>1</v>
      </c>
      <c r="G12" s="12">
        <v>3</v>
      </c>
      <c r="H12" s="13"/>
      <c r="I12" s="14">
        <f>H12*G12</f>
        <v>0</v>
      </c>
    </row>
    <row r="13" spans="2:9" x14ac:dyDescent="0.25">
      <c r="F13" s="5">
        <v>2</v>
      </c>
      <c r="G13" s="21">
        <v>3</v>
      </c>
      <c r="H13" s="13"/>
      <c r="I13" s="14">
        <f t="shared" ref="I13:I14" si="0">H13*G13</f>
        <v>0</v>
      </c>
    </row>
    <row r="14" spans="2:9" x14ac:dyDescent="0.25">
      <c r="F14" s="17">
        <v>3</v>
      </c>
      <c r="G14" s="18">
        <v>103</v>
      </c>
      <c r="H14" s="13"/>
      <c r="I14" s="14">
        <f t="shared" si="0"/>
        <v>0</v>
      </c>
    </row>
    <row r="15" spans="2:9" x14ac:dyDescent="0.25">
      <c r="G15" s="21"/>
      <c r="H15" s="22" t="s">
        <v>19</v>
      </c>
      <c r="I15" s="22">
        <f>SUM(I12:I14)</f>
        <v>0</v>
      </c>
    </row>
    <row r="19" spans="6:9" x14ac:dyDescent="0.25">
      <c r="F19" s="6" t="s">
        <v>21</v>
      </c>
    </row>
    <row r="20" spans="6:9" x14ac:dyDescent="0.25">
      <c r="F20" s="8" t="s">
        <v>15</v>
      </c>
      <c r="G20" s="8" t="s">
        <v>16</v>
      </c>
      <c r="H20" s="8" t="s">
        <v>17</v>
      </c>
      <c r="I20" s="8" t="s">
        <v>18</v>
      </c>
    </row>
    <row r="21" spans="6:9" x14ac:dyDescent="0.25">
      <c r="F21" s="11">
        <v>1</v>
      </c>
      <c r="G21" s="12">
        <v>3.16</v>
      </c>
      <c r="H21" s="13"/>
      <c r="I21" s="14">
        <f>H21*G21</f>
        <v>0</v>
      </c>
    </row>
    <row r="22" spans="6:9" x14ac:dyDescent="0.25">
      <c r="F22" s="25">
        <v>2</v>
      </c>
      <c r="G22" s="26">
        <f>G21</f>
        <v>3.16</v>
      </c>
      <c r="H22" s="27"/>
      <c r="I22" s="28">
        <f t="shared" ref="I22:I25" si="1">H22*G22</f>
        <v>0</v>
      </c>
    </row>
    <row r="23" spans="6:9" x14ac:dyDescent="0.25">
      <c r="F23" s="25">
        <v>3</v>
      </c>
      <c r="G23" s="26">
        <f>G22</f>
        <v>3.16</v>
      </c>
      <c r="H23" s="27"/>
      <c r="I23" s="28">
        <f t="shared" si="1"/>
        <v>0</v>
      </c>
    </row>
    <row r="24" spans="6:9" x14ac:dyDescent="0.25">
      <c r="F24" s="25">
        <v>4</v>
      </c>
      <c r="G24" s="26">
        <f>G23</f>
        <v>3.16</v>
      </c>
      <c r="H24" s="27"/>
      <c r="I24" s="28">
        <f t="shared" si="1"/>
        <v>0</v>
      </c>
    </row>
    <row r="25" spans="6:9" x14ac:dyDescent="0.25">
      <c r="F25" s="17">
        <v>5</v>
      </c>
      <c r="G25" s="18">
        <f>100+G24</f>
        <v>103.16</v>
      </c>
      <c r="H25" s="19"/>
      <c r="I25" s="20">
        <f t="shared" si="1"/>
        <v>0</v>
      </c>
    </row>
    <row r="26" spans="6:9" x14ac:dyDescent="0.25">
      <c r="G26" s="21"/>
      <c r="H26" s="22" t="s">
        <v>19</v>
      </c>
      <c r="I26" s="22">
        <f>SUM(I21:I25)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D5AE-B5BE-41B2-9B92-E2EA2A55D849}">
  <dimension ref="B2:L9"/>
  <sheetViews>
    <sheetView workbookViewId="0">
      <selection activeCell="E9" sqref="E9"/>
    </sheetView>
  </sheetViews>
  <sheetFormatPr defaultColWidth="9.08984375" defaultRowHeight="12.5" x14ac:dyDescent="0.25"/>
  <cols>
    <col min="1" max="1" width="9.08984375" style="5"/>
    <col min="2" max="2" width="10" style="5" customWidth="1"/>
    <col min="3" max="3" width="12.6328125" style="5" customWidth="1"/>
    <col min="4" max="4" width="12.7265625" style="5" customWidth="1"/>
    <col min="5" max="5" width="23" style="5" customWidth="1"/>
    <col min="6" max="16384" width="9.08984375" style="5"/>
  </cols>
  <sheetData>
    <row r="2" spans="2:12" x14ac:dyDescent="0.25">
      <c r="B2" s="7" t="s">
        <v>13</v>
      </c>
      <c r="C2" s="7" t="s">
        <v>22</v>
      </c>
      <c r="D2" s="7" t="s">
        <v>23</v>
      </c>
      <c r="E2" s="7" t="s">
        <v>14</v>
      </c>
      <c r="K2" s="77" t="s">
        <v>24</v>
      </c>
      <c r="L2" s="77"/>
    </row>
    <row r="3" spans="2:12" x14ac:dyDescent="0.25">
      <c r="B3" s="9">
        <v>1</v>
      </c>
      <c r="C3" s="30">
        <v>99.81</v>
      </c>
      <c r="D3" s="31">
        <v>5.0000000000000001E-3</v>
      </c>
      <c r="E3" s="31"/>
      <c r="K3" s="5">
        <f>B3</f>
        <v>1</v>
      </c>
      <c r="L3" s="5">
        <f>100*E3</f>
        <v>0</v>
      </c>
    </row>
    <row r="4" spans="2:12" x14ac:dyDescent="0.25">
      <c r="B4" s="15">
        <v>2</v>
      </c>
      <c r="C4" s="32">
        <v>100.27</v>
      </c>
      <c r="D4" s="33">
        <v>1.2500000000000001E-2</v>
      </c>
      <c r="E4" s="33"/>
      <c r="K4" s="5">
        <f t="shared" ref="K4:K9" si="0">B4</f>
        <v>2</v>
      </c>
      <c r="L4" s="5">
        <f t="shared" ref="L4:L9" si="1">100*E4</f>
        <v>0</v>
      </c>
    </row>
    <row r="5" spans="2:12" x14ac:dyDescent="0.25">
      <c r="B5" s="15">
        <v>3</v>
      </c>
      <c r="C5" s="32">
        <v>101.45</v>
      </c>
      <c r="D5" s="33">
        <v>0.02</v>
      </c>
      <c r="E5" s="33"/>
      <c r="K5" s="5">
        <f t="shared" si="0"/>
        <v>3</v>
      </c>
      <c r="L5" s="5">
        <f t="shared" si="1"/>
        <v>0</v>
      </c>
    </row>
    <row r="6" spans="2:12" x14ac:dyDescent="0.25">
      <c r="B6" s="15">
        <v>5</v>
      </c>
      <c r="C6" s="32">
        <v>104.51</v>
      </c>
      <c r="D6" s="33">
        <v>3.1E-2</v>
      </c>
      <c r="E6" s="33"/>
      <c r="K6" s="5">
        <f t="shared" si="0"/>
        <v>5</v>
      </c>
      <c r="L6" s="5">
        <f t="shared" si="1"/>
        <v>0</v>
      </c>
    </row>
    <row r="7" spans="2:12" x14ac:dyDescent="0.25">
      <c r="B7" s="15">
        <v>7</v>
      </c>
      <c r="C7" s="32">
        <v>105.22</v>
      </c>
      <c r="D7" s="33">
        <v>3.875E-2</v>
      </c>
      <c r="E7" s="33"/>
      <c r="K7" s="5">
        <f t="shared" si="0"/>
        <v>7</v>
      </c>
      <c r="L7" s="5">
        <f t="shared" si="1"/>
        <v>0</v>
      </c>
    </row>
    <row r="8" spans="2:12" x14ac:dyDescent="0.25">
      <c r="B8" s="15">
        <v>10</v>
      </c>
      <c r="C8" s="32">
        <v>103.82</v>
      </c>
      <c r="D8" s="33">
        <v>4.1250000000000002E-2</v>
      </c>
      <c r="E8" s="33"/>
      <c r="K8" s="5">
        <f t="shared" si="0"/>
        <v>10</v>
      </c>
      <c r="L8" s="5">
        <f t="shared" si="1"/>
        <v>0</v>
      </c>
    </row>
    <row r="9" spans="2:12" x14ac:dyDescent="0.25">
      <c r="B9" s="23">
        <v>30</v>
      </c>
      <c r="C9" s="34">
        <v>110.56</v>
      </c>
      <c r="D9" s="35">
        <v>4.3749999999999997E-2</v>
      </c>
      <c r="E9" s="35"/>
      <c r="K9" s="5">
        <f t="shared" si="0"/>
        <v>30</v>
      </c>
      <c r="L9" s="5">
        <f t="shared" si="1"/>
        <v>0</v>
      </c>
    </row>
  </sheetData>
  <mergeCells count="1"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0C1A6-2A83-4DC8-B501-AD5E8E13B776}">
  <dimension ref="D4:N13"/>
  <sheetViews>
    <sheetView workbookViewId="0">
      <selection activeCell="G11" sqref="G11"/>
    </sheetView>
  </sheetViews>
  <sheetFormatPr defaultColWidth="9.08984375" defaultRowHeight="12.5" x14ac:dyDescent="0.25"/>
  <cols>
    <col min="1" max="4" width="9.08984375" style="5"/>
    <col min="5" max="7" width="15.36328125" style="5" customWidth="1"/>
    <col min="8" max="8" width="9.08984375" style="5"/>
    <col min="9" max="9" width="10" style="5" bestFit="1" customWidth="1"/>
    <col min="10" max="16384" width="9.08984375" style="5"/>
  </cols>
  <sheetData>
    <row r="4" spans="4:14" x14ac:dyDescent="0.25">
      <c r="D4" s="7" t="s">
        <v>15</v>
      </c>
      <c r="E4" s="7" t="s">
        <v>25</v>
      </c>
      <c r="F4" s="7" t="s">
        <v>26</v>
      </c>
      <c r="G4" s="7" t="s">
        <v>27</v>
      </c>
    </row>
    <row r="5" spans="4:14" x14ac:dyDescent="0.25">
      <c r="D5" s="9">
        <v>1</v>
      </c>
      <c r="E5" s="10">
        <v>7.0999999999999994E-2</v>
      </c>
      <c r="F5" s="9" t="s">
        <v>28</v>
      </c>
      <c r="G5" s="31"/>
    </row>
    <row r="6" spans="4:14" x14ac:dyDescent="0.25">
      <c r="D6" s="15">
        <v>2</v>
      </c>
      <c r="E6" s="16">
        <v>4.2000000000000003E-2</v>
      </c>
      <c r="F6" s="15" t="s">
        <v>29</v>
      </c>
      <c r="G6" s="33"/>
    </row>
    <row r="7" spans="4:14" x14ac:dyDescent="0.25">
      <c r="D7" s="23">
        <v>3</v>
      </c>
      <c r="E7" s="24">
        <v>3.4000000000000002E-2</v>
      </c>
      <c r="F7" s="23" t="s">
        <v>30</v>
      </c>
      <c r="G7" s="35"/>
    </row>
    <row r="9" spans="4:14" x14ac:dyDescent="0.25">
      <c r="H9" s="78" t="s">
        <v>16</v>
      </c>
      <c r="I9" s="78"/>
      <c r="J9" s="78"/>
      <c r="K9" s="79" t="s">
        <v>18</v>
      </c>
      <c r="L9" s="79"/>
      <c r="M9" s="79"/>
    </row>
    <row r="10" spans="4:14" x14ac:dyDescent="0.25">
      <c r="D10" s="7" t="s">
        <v>31</v>
      </c>
      <c r="E10" s="36" t="s">
        <v>32</v>
      </c>
      <c r="F10" s="7" t="s">
        <v>23</v>
      </c>
      <c r="G10" s="7" t="s">
        <v>27</v>
      </c>
      <c r="H10" s="37">
        <v>1</v>
      </c>
      <c r="I10" s="7">
        <v>2</v>
      </c>
      <c r="J10" s="38">
        <v>3</v>
      </c>
      <c r="K10" s="37">
        <v>1</v>
      </c>
      <c r="L10" s="7">
        <v>2</v>
      </c>
      <c r="M10" s="38">
        <v>3</v>
      </c>
      <c r="N10" s="7" t="s">
        <v>22</v>
      </c>
    </row>
    <row r="11" spans="4:14" x14ac:dyDescent="0.25">
      <c r="D11" s="9" t="s">
        <v>33</v>
      </c>
      <c r="E11" s="39">
        <v>1</v>
      </c>
      <c r="F11" s="10">
        <v>6.25E-2</v>
      </c>
      <c r="G11" s="31"/>
      <c r="H11" s="40"/>
      <c r="I11" s="41" t="s">
        <v>34</v>
      </c>
      <c r="J11" s="42" t="s">
        <v>34</v>
      </c>
      <c r="K11" s="40">
        <f>H11/((1+G11)^K$10)</f>
        <v>0</v>
      </c>
      <c r="L11" s="41" t="s">
        <v>34</v>
      </c>
      <c r="M11" s="42" t="s">
        <v>34</v>
      </c>
      <c r="N11" s="43">
        <f>SUM(K11:M11)</f>
        <v>0</v>
      </c>
    </row>
    <row r="12" spans="4:14" x14ac:dyDescent="0.25">
      <c r="D12" s="15" t="s">
        <v>35</v>
      </c>
      <c r="E12" s="44">
        <v>2</v>
      </c>
      <c r="F12" s="16">
        <v>0.05</v>
      </c>
      <c r="G12" s="31"/>
      <c r="H12" s="45"/>
      <c r="I12" s="46"/>
      <c r="J12" s="47" t="s">
        <v>34</v>
      </c>
      <c r="K12" s="40">
        <f>H12/((1+$G$11)^K$10)</f>
        <v>0</v>
      </c>
      <c r="L12" s="40">
        <f>I12/((1+$G$12)^L$10)</f>
        <v>0</v>
      </c>
      <c r="M12" s="47" t="s">
        <v>34</v>
      </c>
      <c r="N12" s="43">
        <f>SUM(K12:M12)</f>
        <v>0</v>
      </c>
    </row>
    <row r="13" spans="4:14" x14ac:dyDescent="0.25">
      <c r="D13" s="23" t="s">
        <v>36</v>
      </c>
      <c r="E13" s="48">
        <v>3</v>
      </c>
      <c r="F13" s="24">
        <v>4.3499999999999997E-2</v>
      </c>
      <c r="G13" s="49"/>
      <c r="H13" s="50"/>
      <c r="I13" s="51"/>
      <c r="J13" s="52"/>
      <c r="K13" s="50">
        <f>H13/((1+$G$11)^K$10)</f>
        <v>0</v>
      </c>
      <c r="L13" s="50">
        <f>I13/((1+$G$12)^L$10)</f>
        <v>0</v>
      </c>
      <c r="M13" s="53">
        <f>J13/((1+$G$13)^M$10)</f>
        <v>0</v>
      </c>
      <c r="N13" s="54">
        <f>SUM(K13:M13)</f>
        <v>0</v>
      </c>
    </row>
  </sheetData>
  <mergeCells count="2">
    <mergeCell ref="H9:J9"/>
    <mergeCell ref="K9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4D18-3533-41FA-BDB4-B01DEAF31779}">
  <dimension ref="C3:H6"/>
  <sheetViews>
    <sheetView workbookViewId="0">
      <selection activeCell="G8" sqref="G8"/>
    </sheetView>
  </sheetViews>
  <sheetFormatPr defaultColWidth="9.08984375" defaultRowHeight="12.5" x14ac:dyDescent="0.25"/>
  <cols>
    <col min="1" max="3" width="9.08984375" style="5"/>
    <col min="4" max="4" width="13.6328125" style="5" bestFit="1" customWidth="1"/>
    <col min="5" max="6" width="9.08984375" style="5"/>
    <col min="7" max="7" width="14.7265625" style="5" bestFit="1" customWidth="1"/>
    <col min="8" max="16384" width="9.08984375" style="5"/>
  </cols>
  <sheetData>
    <row r="3" spans="3:8" x14ac:dyDescent="0.25">
      <c r="C3" s="7" t="s">
        <v>31</v>
      </c>
      <c r="D3" s="36" t="s">
        <v>32</v>
      </c>
      <c r="E3" s="7" t="s">
        <v>23</v>
      </c>
      <c r="F3" s="7" t="s">
        <v>14</v>
      </c>
      <c r="G3" s="7" t="s">
        <v>27</v>
      </c>
      <c r="H3" s="7" t="s">
        <v>37</v>
      </c>
    </row>
    <row r="4" spans="3:8" x14ac:dyDescent="0.25">
      <c r="C4" s="9" t="s">
        <v>38</v>
      </c>
      <c r="D4" s="39">
        <v>1</v>
      </c>
      <c r="E4" s="55">
        <v>3.2500000000000001E-2</v>
      </c>
      <c r="F4" s="55"/>
      <c r="G4" s="55"/>
      <c r="H4" s="55"/>
    </row>
    <row r="5" spans="3:8" x14ac:dyDescent="0.25">
      <c r="C5" s="15" t="s">
        <v>39</v>
      </c>
      <c r="D5" s="44">
        <v>2</v>
      </c>
      <c r="E5" s="56">
        <v>4.1500000000000002E-2</v>
      </c>
      <c r="F5" s="56"/>
      <c r="G5" s="57"/>
      <c r="H5" s="56"/>
    </row>
    <row r="6" spans="3:8" x14ac:dyDescent="0.25">
      <c r="C6" s="23" t="s">
        <v>40</v>
      </c>
      <c r="D6" s="48">
        <v>3</v>
      </c>
      <c r="E6" s="58">
        <v>4.4499999999999998E-2</v>
      </c>
      <c r="F6" s="58"/>
      <c r="G6" s="58"/>
      <c r="H6" s="5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ED87-F7C2-4D18-AB17-F7EB15DE18C6}">
  <dimension ref="E5:K10"/>
  <sheetViews>
    <sheetView workbookViewId="0">
      <selection activeCell="H8" sqref="H8"/>
    </sheetView>
  </sheetViews>
  <sheetFormatPr defaultColWidth="9.08984375" defaultRowHeight="12.5" x14ac:dyDescent="0.25"/>
  <cols>
    <col min="1" max="4" width="9.08984375" style="5"/>
    <col min="5" max="5" width="10.08984375" style="29" bestFit="1" customWidth="1"/>
    <col min="6" max="6" width="9.26953125" style="29" bestFit="1" customWidth="1"/>
    <col min="7" max="7" width="16.81640625" style="29" bestFit="1" customWidth="1"/>
    <col min="8" max="8" width="18.26953125" style="29" bestFit="1" customWidth="1"/>
    <col min="9" max="11" width="14.26953125" style="5" customWidth="1"/>
    <col min="12" max="16384" width="9.08984375" style="5"/>
  </cols>
  <sheetData>
    <row r="5" spans="5:11" x14ac:dyDescent="0.25">
      <c r="E5" s="7" t="s">
        <v>13</v>
      </c>
      <c r="F5" s="7" t="s">
        <v>49</v>
      </c>
      <c r="G5" s="7" t="s">
        <v>50</v>
      </c>
      <c r="H5" s="7" t="s">
        <v>51</v>
      </c>
      <c r="I5" s="78" t="s">
        <v>52</v>
      </c>
      <c r="J5" s="78"/>
      <c r="K5" s="78"/>
    </row>
    <row r="6" spans="5:11" x14ac:dyDescent="0.25">
      <c r="E6" s="9">
        <v>1</v>
      </c>
      <c r="F6" s="74">
        <v>0.04</v>
      </c>
      <c r="G6" s="10" t="s">
        <v>28</v>
      </c>
      <c r="H6" s="74"/>
      <c r="I6" s="11"/>
      <c r="J6" s="11"/>
      <c r="K6" s="11"/>
    </row>
    <row r="7" spans="5:11" x14ac:dyDescent="0.25">
      <c r="E7" s="15">
        <v>2</v>
      </c>
      <c r="F7" s="75">
        <v>4.4999999999999998E-2</v>
      </c>
      <c r="G7" s="16" t="s">
        <v>29</v>
      </c>
      <c r="H7" s="75"/>
      <c r="I7" s="81"/>
      <c r="J7" s="80"/>
      <c r="K7" s="81"/>
    </row>
    <row r="8" spans="5:11" x14ac:dyDescent="0.25">
      <c r="E8" s="15">
        <v>3</v>
      </c>
      <c r="F8" s="75">
        <v>4.58E-2</v>
      </c>
      <c r="G8" s="16" t="s">
        <v>30</v>
      </c>
      <c r="H8" s="75"/>
      <c r="I8" s="81"/>
      <c r="J8" s="81"/>
      <c r="K8" s="81"/>
    </row>
    <row r="9" spans="5:11" x14ac:dyDescent="0.25">
      <c r="E9" s="15">
        <v>4</v>
      </c>
      <c r="F9" s="75">
        <v>4.7500000000000001E-2</v>
      </c>
      <c r="G9" s="16" t="s">
        <v>53</v>
      </c>
      <c r="H9" s="75"/>
      <c r="I9" s="80"/>
      <c r="J9" s="81"/>
      <c r="K9" s="81"/>
    </row>
    <row r="10" spans="5:11" x14ac:dyDescent="0.25">
      <c r="E10" s="23">
        <v>5</v>
      </c>
      <c r="F10" s="76">
        <v>4.7800000000000002E-2</v>
      </c>
      <c r="G10" s="24" t="s">
        <v>54</v>
      </c>
      <c r="H10" s="76"/>
      <c r="I10" s="17"/>
      <c r="J10" s="17"/>
      <c r="K10" s="17"/>
    </row>
  </sheetData>
  <mergeCells count="1">
    <mergeCell ref="I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7782-6AF4-43B4-8441-BA0D33082B30}">
  <dimension ref="C7:N19"/>
  <sheetViews>
    <sheetView tabSelected="1" workbookViewId="0">
      <selection activeCell="H17" sqref="H17"/>
    </sheetView>
  </sheetViews>
  <sheetFormatPr defaultColWidth="9.08984375" defaultRowHeight="12.5" x14ac:dyDescent="0.25"/>
  <cols>
    <col min="1" max="2" width="9.08984375" style="5"/>
    <col min="3" max="3" width="10.7265625" style="5" bestFit="1" customWidth="1"/>
    <col min="4" max="16384" width="9.08984375" style="5"/>
  </cols>
  <sheetData>
    <row r="7" spans="3:14" x14ac:dyDescent="0.25">
      <c r="C7" s="59">
        <v>44007</v>
      </c>
      <c r="D7" s="7" t="s">
        <v>15</v>
      </c>
      <c r="E7" s="7" t="s">
        <v>23</v>
      </c>
      <c r="F7" s="7" t="s">
        <v>22</v>
      </c>
      <c r="G7" s="7" t="s">
        <v>14</v>
      </c>
      <c r="H7" s="7" t="s">
        <v>27</v>
      </c>
      <c r="I7" s="7" t="s">
        <v>37</v>
      </c>
      <c r="J7" s="7" t="s">
        <v>41</v>
      </c>
    </row>
    <row r="8" spans="3:14" x14ac:dyDescent="0.25">
      <c r="C8" s="59">
        <v>44372</v>
      </c>
      <c r="D8" s="9">
        <v>1</v>
      </c>
      <c r="E8" s="10">
        <v>7.3999999999999996E-2</v>
      </c>
      <c r="F8" s="9">
        <v>100</v>
      </c>
      <c r="G8" s="55"/>
      <c r="H8" s="55"/>
      <c r="I8" s="55"/>
      <c r="J8" s="60"/>
    </row>
    <row r="9" spans="3:14" x14ac:dyDescent="0.25">
      <c r="C9" s="59">
        <v>44737</v>
      </c>
      <c r="D9" s="15">
        <v>2</v>
      </c>
      <c r="E9" s="16">
        <v>8.8999999999999996E-2</v>
      </c>
      <c r="F9" s="15">
        <v>101.288</v>
      </c>
      <c r="G9" s="56"/>
      <c r="H9" s="56"/>
      <c r="I9" s="56"/>
    </row>
    <row r="10" spans="3:14" x14ac:dyDescent="0.25">
      <c r="C10" s="59">
        <v>45102</v>
      </c>
      <c r="D10" s="23">
        <v>3</v>
      </c>
      <c r="E10" s="24">
        <v>8.8999999999999996E-2</v>
      </c>
      <c r="F10" s="23">
        <v>100.913</v>
      </c>
      <c r="G10" s="58"/>
      <c r="H10" s="58"/>
      <c r="I10" s="58"/>
    </row>
    <row r="14" spans="3:14" x14ac:dyDescent="0.25">
      <c r="H14" s="5" t="s">
        <v>42</v>
      </c>
      <c r="M14" s="5" t="s">
        <v>43</v>
      </c>
    </row>
    <row r="16" spans="3:14" x14ac:dyDescent="0.25">
      <c r="H16" s="5" t="s">
        <v>44</v>
      </c>
      <c r="I16" s="5" t="s">
        <v>18</v>
      </c>
      <c r="M16" s="5" t="s">
        <v>44</v>
      </c>
      <c r="N16" s="5" t="s">
        <v>18</v>
      </c>
    </row>
    <row r="17" spans="7:12" x14ac:dyDescent="0.25">
      <c r="G17" s="5">
        <v>1</v>
      </c>
      <c r="L17" s="5">
        <v>1</v>
      </c>
    </row>
    <row r="18" spans="7:12" x14ac:dyDescent="0.25">
      <c r="G18" s="5">
        <v>2</v>
      </c>
      <c r="L18" s="5">
        <v>2</v>
      </c>
    </row>
    <row r="19" spans="7:12" x14ac:dyDescent="0.25">
      <c r="L19" s="5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24A12-F3AF-4B47-914D-281DFE2EABBF}">
  <dimension ref="C5:G10"/>
  <sheetViews>
    <sheetView workbookViewId="0">
      <selection activeCell="H10" sqref="H10"/>
    </sheetView>
  </sheetViews>
  <sheetFormatPr defaultColWidth="9.08984375" defaultRowHeight="12.5" x14ac:dyDescent="0.25"/>
  <cols>
    <col min="1" max="2" width="9.08984375" style="5"/>
    <col min="3" max="3" width="5.26953125" style="5" bestFit="1" customWidth="1"/>
    <col min="4" max="4" width="14.26953125" style="5" customWidth="1"/>
    <col min="5" max="5" width="10" style="5" bestFit="1" customWidth="1"/>
    <col min="6" max="6" width="10.26953125" style="5" bestFit="1" customWidth="1"/>
    <col min="7" max="7" width="12" style="5" bestFit="1" customWidth="1"/>
    <col min="8" max="16384" width="9.08984375" style="5"/>
  </cols>
  <sheetData>
    <row r="5" spans="3:7" ht="25" x14ac:dyDescent="0.25">
      <c r="C5" s="61" t="s">
        <v>15</v>
      </c>
      <c r="D5" s="62" t="s">
        <v>45</v>
      </c>
      <c r="E5" s="61" t="s">
        <v>27</v>
      </c>
      <c r="F5" s="61" t="s">
        <v>46</v>
      </c>
      <c r="G5" s="61" t="s">
        <v>18</v>
      </c>
    </row>
    <row r="6" spans="3:7" x14ac:dyDescent="0.25">
      <c r="C6" s="63">
        <v>1</v>
      </c>
      <c r="D6" s="64">
        <v>0.14230000000000001</v>
      </c>
      <c r="E6" s="65"/>
      <c r="F6" s="63"/>
      <c r="G6" s="63"/>
    </row>
    <row r="7" spans="3:7" x14ac:dyDescent="0.25">
      <c r="C7" s="66">
        <v>2</v>
      </c>
      <c r="D7" s="67">
        <v>0.13919999999999999</v>
      </c>
      <c r="E7" s="68"/>
      <c r="F7" s="66"/>
      <c r="G7" s="66"/>
    </row>
    <row r="8" spans="3:7" x14ac:dyDescent="0.25">
      <c r="C8" s="66">
        <v>3</v>
      </c>
      <c r="D8" s="67">
        <v>8.6099999999999996E-2</v>
      </c>
      <c r="E8" s="68"/>
      <c r="F8" s="66"/>
      <c r="G8" s="66"/>
    </row>
    <row r="9" spans="3:7" x14ac:dyDescent="0.25">
      <c r="C9" s="69">
        <v>4</v>
      </c>
      <c r="D9" s="70">
        <v>4.8800000000000003E-2</v>
      </c>
      <c r="E9" s="71"/>
      <c r="F9" s="69"/>
      <c r="G9" s="69"/>
    </row>
    <row r="10" spans="3:7" x14ac:dyDescent="0.25">
      <c r="C10" s="72"/>
      <c r="D10" s="72"/>
      <c r="E10" s="72"/>
      <c r="F10" s="61" t="s">
        <v>22</v>
      </c>
      <c r="G10" s="6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0A20-E263-4790-9C0A-1B58FA5A065F}">
  <dimension ref="A11:F16"/>
  <sheetViews>
    <sheetView workbookViewId="0">
      <selection activeCell="F15" sqref="F15:F16"/>
    </sheetView>
  </sheetViews>
  <sheetFormatPr defaultColWidth="9.08984375" defaultRowHeight="12.5" x14ac:dyDescent="0.25"/>
  <cols>
    <col min="1" max="1" width="10.7265625" style="5" bestFit="1" customWidth="1"/>
    <col min="2" max="2" width="9.08984375" style="5"/>
    <col min="3" max="3" width="17.7265625" style="5" bestFit="1" customWidth="1"/>
    <col min="4" max="5" width="9.08984375" style="5"/>
    <col min="6" max="6" width="10.6328125" style="5" bestFit="1" customWidth="1"/>
    <col min="7" max="16384" width="9.08984375" style="5"/>
  </cols>
  <sheetData>
    <row r="11" spans="1:6" x14ac:dyDescent="0.25">
      <c r="A11" s="59">
        <v>44007</v>
      </c>
      <c r="B11" s="8" t="s">
        <v>15</v>
      </c>
      <c r="C11" s="8" t="s">
        <v>45</v>
      </c>
      <c r="D11" s="8" t="s">
        <v>27</v>
      </c>
      <c r="E11" s="8" t="s">
        <v>47</v>
      </c>
      <c r="F11" s="8" t="s">
        <v>18</v>
      </c>
    </row>
    <row r="12" spans="1:6" x14ac:dyDescent="0.25">
      <c r="A12" s="59">
        <v>44372</v>
      </c>
      <c r="B12" s="9">
        <v>1</v>
      </c>
      <c r="C12" s="10">
        <v>4.1399999999999999E-2</v>
      </c>
      <c r="D12" s="55"/>
      <c r="E12" s="9"/>
      <c r="F12" s="9"/>
    </row>
    <row r="13" spans="1:6" x14ac:dyDescent="0.25">
      <c r="A13" s="59">
        <v>44737</v>
      </c>
      <c r="B13" s="15">
        <v>2</v>
      </c>
      <c r="C13" s="16">
        <v>4.5400000000000003E-2</v>
      </c>
      <c r="D13" s="56"/>
      <c r="E13" s="15"/>
      <c r="F13" s="15"/>
    </row>
    <row r="14" spans="1:6" x14ac:dyDescent="0.25">
      <c r="A14" s="59">
        <v>45102</v>
      </c>
      <c r="B14" s="23">
        <v>3</v>
      </c>
      <c r="C14" s="24">
        <v>4.7899999999999998E-2</v>
      </c>
      <c r="D14" s="58"/>
      <c r="E14" s="23"/>
      <c r="F14" s="23"/>
    </row>
    <row r="15" spans="1:6" x14ac:dyDescent="0.25">
      <c r="B15" s="29"/>
      <c r="C15" s="29"/>
      <c r="D15" s="29"/>
      <c r="E15" s="7" t="s">
        <v>22</v>
      </c>
      <c r="F15" s="7"/>
    </row>
    <row r="16" spans="1:6" x14ac:dyDescent="0.25">
      <c r="B16" s="29"/>
      <c r="C16" s="29"/>
      <c r="D16" s="29"/>
      <c r="E16" s="7" t="s">
        <v>14</v>
      </c>
      <c r="F16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Umar</dc:creator>
  <cp:lastModifiedBy>Muhammad Umar Shameem</cp:lastModifiedBy>
  <dcterms:created xsi:type="dcterms:W3CDTF">2015-06-05T18:17:20Z</dcterms:created>
  <dcterms:modified xsi:type="dcterms:W3CDTF">2023-11-21T08:13:42Z</dcterms:modified>
</cp:coreProperties>
</file>