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hav Sivaram\Documents\Office\TF\QIA\Exercises_FRC\"/>
    </mc:Choice>
  </mc:AlternateContent>
  <xr:revisionPtr revIDLastSave="0" documentId="13_ncr:1_{B8605B57-9BD9-4AF2-9DA9-B31519717E2F}" xr6:coauthVersionLast="47" xr6:coauthVersionMax="47" xr10:uidLastSave="{00000000-0000-0000-0000-000000000000}"/>
  <bookViews>
    <workbookView xWindow="-110" yWindow="-110" windowWidth="25820" windowHeight="15500" activeTab="1" xr2:uid="{8481707D-6A18-4485-A5A4-6BCF9E7B0984}"/>
  </bookViews>
  <sheets>
    <sheet name="Starbucks_2022_IS" sheetId="2" r:id="rId1"/>
    <sheet name="Starbucks_2022_BS" sheetId="4" r:id="rId2"/>
    <sheet name="IS" sheetId="1" r:id="rId3"/>
    <sheet name="BS" sheetId="5" r:id="rId4"/>
  </sheets>
  <definedNames>
    <definedName name="ExternalData_1" localSheetId="1" hidden="1">Starbucks_2022_BS!$A$1:$C$44</definedName>
    <definedName name="ExternalData_1" localSheetId="0" hidden="1">Starbucks_2022_IS!$A$1:$D$29</definedName>
    <definedName name="ExternalData_2" localSheetId="0" hidden="1">Starbucks_2022_IS!$A$31:$D$48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5" l="1"/>
  <c r="G27" i="5"/>
  <c r="G26" i="5"/>
  <c r="G23" i="5"/>
  <c r="G24" i="5" s="1"/>
  <c r="G30" i="5" s="1"/>
  <c r="G35" i="5" s="1"/>
  <c r="G6" i="5"/>
  <c r="G10" i="5" s="1"/>
  <c r="G19" i="5" s="1"/>
  <c r="G16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3F7F037-9EB4-4C9D-BF5D-5BD91C1D83D5}" keepAlive="1" name="Query - Starbucks_2022" description="Connection to the 'Starbucks_2022' query in the workbook." type="5" refreshedVersion="8" background="1" saveData="1">
    <dbPr connection="Provider=Microsoft.Mashup.OleDb.1;Data Source=$Workbook$;Location=Starbucks_2022;Extended Properties=&quot;&quot;" command="SELECT * FROM [Starbucks_2022]"/>
  </connection>
  <connection id="2" xr16:uid="{59B1821C-37AA-4F9C-8EFF-1995B6DEADAF}" keepAlive="1" name="Query - Table042 (Page 46)" description="Connection to the 'Table042 (Page 46)' query in the workbook." type="5" refreshedVersion="0" background="1">
    <dbPr connection="Provider=Microsoft.Mashup.OleDb.1;Data Source=$Workbook$;Location=&quot;Table042 (Page 46)&quot;;Extended Properties=&quot;&quot;" command="SELECT * FROM [Table042 (Page 46)]"/>
  </connection>
  <connection id="3" xr16:uid="{65A7D313-E876-4339-AA50-9043D4C31162}" keepAlive="1" name="Query - Table042 (Page 46) (2)" description="Connection to the 'Table042 (Page 46) (2)' query in the workbook." type="5" refreshedVersion="8" background="1" saveData="1">
    <dbPr connection="Provider=Microsoft.Mashup.OleDb.1;Data Source=$Workbook$;Location=&quot;Table042 (Page 46) (2)&quot;;Extended Properties=&quot;&quot;" command="SELECT * FROM [Table042 (Page 46) (2)]"/>
  </connection>
  <connection id="4" xr16:uid="{8C792909-3054-4D05-91AD-B3D426C66560}" keepAlive="1" name="Query - Table043 (Page 47)" description="Connection to the 'Table043 (Page 47)' query in the workbook." type="5" refreshedVersion="8" background="1" saveData="1">
    <dbPr connection="Provider=Microsoft.Mashup.OleDb.1;Data Source=$Workbook$;Location=&quot;Table043 (Page 47)&quot;;Extended Properties=&quot;&quot;" command="SELECT * FROM [Table043 (Page 47)]"/>
  </connection>
</connections>
</file>

<file path=xl/sharedStrings.xml><?xml version="1.0" encoding="utf-8"?>
<sst xmlns="http://schemas.openxmlformats.org/spreadsheetml/2006/main" count="427" uniqueCount="325">
  <si>
    <t>Income Statement</t>
  </si>
  <si>
    <t>Fiscal Year Ended</t>
  </si>
  <si>
    <t>Oct 2,
2022</t>
  </si>
  <si>
    <t>Oct 3,
2021</t>
  </si>
  <si>
    <t>Sep 27,
2020</t>
  </si>
  <si>
    <t>Net revenues:</t>
  </si>
  <si>
    <t/>
  </si>
  <si>
    <t>Company-operated stores $</t>
  </si>
  <si>
    <t>24,607.0</t>
  </si>
  <si>
    <t>Licensed stores</t>
  </si>
  <si>
    <t>3,655.5</t>
  </si>
  <si>
    <t>2,683.6</t>
  </si>
  <si>
    <t>2,327.1</t>
  </si>
  <si>
    <t>Other</t>
  </si>
  <si>
    <t>2,018.7</t>
  </si>
  <si>
    <t>1,770.0</t>
  </si>
  <si>
    <t>2,026.3</t>
  </si>
  <si>
    <t>Total net revenues</t>
  </si>
  <si>
    <t>32,250.3</t>
  </si>
  <si>
    <t>29,060.6</t>
  </si>
  <si>
    <t>23,518.0</t>
  </si>
  <si>
    <t>Product and distribution costs</t>
  </si>
  <si>
    <t>10,317.4</t>
  </si>
  <si>
    <t>8,738.7</t>
  </si>
  <si>
    <t>7,694.9</t>
  </si>
  <si>
    <t>Store operating expenses</t>
  </si>
  <si>
    <t>13,561.8</t>
  </si>
  <si>
    <t>11,930.9</t>
  </si>
  <si>
    <t>10,764.0</t>
  </si>
  <si>
    <t>Other operating expenses</t>
  </si>
  <si>
    <t>461.5</t>
  </si>
  <si>
    <t>359.5</t>
  </si>
  <si>
    <t>430.3</t>
  </si>
  <si>
    <t>Depreciation and amortization expenses</t>
  </si>
  <si>
    <t>1,447.9</t>
  </si>
  <si>
    <t>1,441.7</t>
  </si>
  <si>
    <t>1,431.3</t>
  </si>
  <si>
    <t>General and administrative expenses</t>
  </si>
  <si>
    <t>2,032.0</t>
  </si>
  <si>
    <t>1,932.6</t>
  </si>
  <si>
    <t>1,679.6</t>
  </si>
  <si>
    <t>Restructuring and impairments</t>
  </si>
  <si>
    <t>46.0</t>
  </si>
  <si>
    <t>170.4</t>
  </si>
  <si>
    <t>278.7</t>
  </si>
  <si>
    <t>Total operating expenses</t>
  </si>
  <si>
    <t>27,866.6</t>
  </si>
  <si>
    <t>24,573.8</t>
  </si>
  <si>
    <t>22,278.8</t>
  </si>
  <si>
    <t>Income from equity investees</t>
  </si>
  <si>
    <t>234.1</t>
  </si>
  <si>
    <t>385.3</t>
  </si>
  <si>
    <t>322.5</t>
  </si>
  <si>
    <t>Operating income</t>
  </si>
  <si>
    <t>4,617.8</t>
  </si>
  <si>
    <t>4,872.1</t>
  </si>
  <si>
    <t>1,561.7</t>
  </si>
  <si>
    <t>Net gain resulting from divestiture of certain operations</t>
  </si>
  <si>
    <t>—</t>
  </si>
  <si>
    <t>864.5</t>
  </si>
  <si>
    <t>Interest income and other, net</t>
  </si>
  <si>
    <t>97.0</t>
  </si>
  <si>
    <t>90.1</t>
  </si>
  <si>
    <t>39.7</t>
  </si>
  <si>
    <t>Interest expense</t>
  </si>
  <si>
    <t>(482.9)</t>
  </si>
  <si>
    <t>(469.8)</t>
  </si>
  <si>
    <t>(437.0)</t>
  </si>
  <si>
    <t>Earnings before income taxes</t>
  </si>
  <si>
    <t>4,231.9</t>
  </si>
  <si>
    <t>5,356.9</t>
  </si>
  <si>
    <t>1,164.4</t>
  </si>
  <si>
    <t>Income tax expense</t>
  </si>
  <si>
    <t>948.5</t>
  </si>
  <si>
    <t>1,156.6</t>
  </si>
  <si>
    <t>239.7</t>
  </si>
  <si>
    <t>Net earnings including noncontrolling interests</t>
  </si>
  <si>
    <t>3,283.4</t>
  </si>
  <si>
    <t>4,200.3</t>
  </si>
  <si>
    <t>924.7</t>
  </si>
  <si>
    <t>Net earnings/(loss) attributable to noncontrolling interests</t>
  </si>
  <si>
    <t>1.8</t>
  </si>
  <si>
    <t>1.0</t>
  </si>
  <si>
    <t>(3.6)</t>
  </si>
  <si>
    <t>Net earnings attributable to Starbucks $</t>
  </si>
  <si>
    <t>3,281.6 $</t>
  </si>
  <si>
    <t>4,199.3</t>
  </si>
  <si>
    <t>$ 928.3</t>
  </si>
  <si>
    <t>Earnings per share — basic $</t>
  </si>
  <si>
    <t>2.85 $</t>
  </si>
  <si>
    <t>3.57</t>
  </si>
  <si>
    <t>$ 0.79</t>
  </si>
  <si>
    <t>Earnings per share — diluted $</t>
  </si>
  <si>
    <t>2.83 $</t>
  </si>
  <si>
    <t>3.54</t>
  </si>
  <si>
    <t>Weighted average shares outstanding:</t>
  </si>
  <si>
    <t>Basic</t>
  </si>
  <si>
    <t>1,153.3</t>
  </si>
  <si>
    <t>1,177.6</t>
  </si>
  <si>
    <t>1,172.8</t>
  </si>
  <si>
    <t>Diluted</t>
  </si>
  <si>
    <t>1,158.5</t>
  </si>
  <si>
    <t>1,185.5</t>
  </si>
  <si>
    <t>1,181.8</t>
  </si>
  <si>
    <t>2022</t>
  </si>
  <si>
    <t>2021</t>
  </si>
  <si>
    <t>2020</t>
  </si>
  <si>
    <t>Other comprehensive income/(loss), net of tax:</t>
  </si>
  <si>
    <t>Unrealized holding gains/(losses) on available-for-sale securities</t>
  </si>
  <si>
    <t>(22.8)</t>
  </si>
  <si>
    <t>(3.4)</t>
  </si>
  <si>
    <t>8.3</t>
  </si>
  <si>
    <t>Tax benefit/(expense)</t>
  </si>
  <si>
    <t>5.6</t>
  </si>
  <si>
    <t>0.7</t>
  </si>
  <si>
    <t>(1.8)</t>
  </si>
  <si>
    <t>Unrealized gains/(losses) on cash flow hedging instruments</t>
  </si>
  <si>
    <t>259.5</t>
  </si>
  <si>
    <t>283.8</t>
  </si>
  <si>
    <t>(126.3)</t>
  </si>
  <si>
    <t>Tax (expense)/benefit</t>
  </si>
  <si>
    <t>(52.8)</t>
  </si>
  <si>
    <t>(43.6)</t>
  </si>
  <si>
    <t>31.3</t>
  </si>
  <si>
    <t>Unrealized gains/(losses) on net investment hedging instruments</t>
  </si>
  <si>
    <t>229.0</t>
  </si>
  <si>
    <t>63.1</t>
  </si>
  <si>
    <t>38.7</t>
  </si>
  <si>
    <t>Tax (expense)</t>
  </si>
  <si>
    <t>(57.9)</t>
  </si>
  <si>
    <t>(16.0)</t>
  </si>
  <si>
    <t>(9.8)</t>
  </si>
  <si>
    <t>Translation adjustment and other</t>
  </si>
  <si>
    <t>(794.7)</t>
  </si>
  <si>
    <t>188.2</t>
  </si>
  <si>
    <t>206.9</t>
  </si>
  <si>
    <t>Tax benefit</t>
  </si>
  <si>
    <t>2.2</t>
  </si>
  <si>
    <t>1.5</t>
  </si>
  <si>
    <t>Reclassification adjustment for net (gains)/losses realized in net
earnings for available-for-sale securities, hedging instruments,
translation adjustment and other</t>
  </si>
  <si>
    <t>(210.5)</t>
  </si>
  <si>
    <t>41.8</t>
  </si>
  <si>
    <t>(20.1)</t>
  </si>
  <si>
    <t>Tax expense/(benefit)</t>
  </si>
  <si>
    <t>34.2</t>
  </si>
  <si>
    <t>(5.0)</t>
  </si>
  <si>
    <t>5.2</t>
  </si>
  <si>
    <t>Other comprehensive income/(loss)</t>
  </si>
  <si>
    <t>(610.4)</t>
  </si>
  <si>
    <t>511.8</t>
  </si>
  <si>
    <t>133.9</t>
  </si>
  <si>
    <t>Comprehensive income including noncontrolling interests</t>
  </si>
  <si>
    <t>2,673.0</t>
  </si>
  <si>
    <t>4,712.1</t>
  </si>
  <si>
    <t>1,058.6</t>
  </si>
  <si>
    <t>Comprehensive income/(loss) attributable to noncontrolling
interests</t>
  </si>
  <si>
    <t>Comprehensive income attributable to Starbucks</t>
  </si>
  <si>
    <t>2,671.2</t>
  </si>
  <si>
    <t>4,711.1</t>
  </si>
  <si>
    <t>1,062.2</t>
  </si>
  <si>
    <t>Other Comprehensive Income</t>
  </si>
  <si>
    <t>Balance Sheet</t>
  </si>
  <si>
    <t>ASSETS</t>
  </si>
  <si>
    <t>Current assets:</t>
  </si>
  <si>
    <t>Cash and cash equivalents</t>
  </si>
  <si>
    <t>2,818.4</t>
  </si>
  <si>
    <t>6,455.7</t>
  </si>
  <si>
    <t>Short-term investments</t>
  </si>
  <si>
    <t>364.5</t>
  </si>
  <si>
    <t>162.2</t>
  </si>
  <si>
    <t>Accounts receivable, net</t>
  </si>
  <si>
    <t>1,175.5</t>
  </si>
  <si>
    <t>940.0</t>
  </si>
  <si>
    <t>Inventories</t>
  </si>
  <si>
    <t>2,176.6</t>
  </si>
  <si>
    <t>1,603.9</t>
  </si>
  <si>
    <t>Prepaid expenses and other current assets</t>
  </si>
  <si>
    <t>483.7</t>
  </si>
  <si>
    <t>594.6</t>
  </si>
  <si>
    <t>Total current assets</t>
  </si>
  <si>
    <t>7,018.7</t>
  </si>
  <si>
    <t>9,756.4</t>
  </si>
  <si>
    <t>Long-term investments</t>
  </si>
  <si>
    <t>279.1</t>
  </si>
  <si>
    <t>281.7</t>
  </si>
  <si>
    <t>Equity investments</t>
  </si>
  <si>
    <t>311.2</t>
  </si>
  <si>
    <t>268.5</t>
  </si>
  <si>
    <t>Property, plant and equipment, net</t>
  </si>
  <si>
    <t>6,560.5</t>
  </si>
  <si>
    <t>6,369.5</t>
  </si>
  <si>
    <t>Operating lease, right-of-use asset</t>
  </si>
  <si>
    <t>8,015.6</t>
  </si>
  <si>
    <t>8,236.0</t>
  </si>
  <si>
    <t>Deferred income taxes, net</t>
  </si>
  <si>
    <t>1,799.7</t>
  </si>
  <si>
    <t>1,874.8</t>
  </si>
  <si>
    <t>Other long-term assets</t>
  </si>
  <si>
    <t>554.2</t>
  </si>
  <si>
    <t>578.5</t>
  </si>
  <si>
    <t>Other intangible assets</t>
  </si>
  <si>
    <t>155.9</t>
  </si>
  <si>
    <t>349.9</t>
  </si>
  <si>
    <t>Goodwill</t>
  </si>
  <si>
    <t>3,283.5</t>
  </si>
  <si>
    <t>3,677.3</t>
  </si>
  <si>
    <t>TOTAL ASSETS</t>
  </si>
  <si>
    <t>27,978.4</t>
  </si>
  <si>
    <t>31,392.6</t>
  </si>
  <si>
    <t>LIABILITIES AND SHAREHOLDERS' EQUITY/(DEFICIT)</t>
  </si>
  <si>
    <t>Current liabilities:</t>
  </si>
  <si>
    <t>Accounts payable</t>
  </si>
  <si>
    <t>1,441.4</t>
  </si>
  <si>
    <t>1,211.6</t>
  </si>
  <si>
    <t>Accrued liabilities</t>
  </si>
  <si>
    <t>2,137.1</t>
  </si>
  <si>
    <t>2,321.2</t>
  </si>
  <si>
    <t>Accrued payroll and benefits</t>
  </si>
  <si>
    <t>761.7</t>
  </si>
  <si>
    <t>772.3</t>
  </si>
  <si>
    <t>Current portion of operating lease liability</t>
  </si>
  <si>
    <t>1,245.7</t>
  </si>
  <si>
    <t>1,251.3</t>
  </si>
  <si>
    <t>Stored value card liability and current portion of deferred revenue</t>
  </si>
  <si>
    <t>1,641.9</t>
  </si>
  <si>
    <t>1,596.1</t>
  </si>
  <si>
    <t>Short-term debt</t>
  </si>
  <si>
    <t>175.0</t>
  </si>
  <si>
    <t>Current portion of long-term debt</t>
  </si>
  <si>
    <t>1,749.0</t>
  </si>
  <si>
    <t>998.9</t>
  </si>
  <si>
    <t>Total current liabilities</t>
  </si>
  <si>
    <t>9,151.8</t>
  </si>
  <si>
    <t>8,151.4</t>
  </si>
  <si>
    <t>Long-term debt</t>
  </si>
  <si>
    <t>13,119.9</t>
  </si>
  <si>
    <t>13,616.9</t>
  </si>
  <si>
    <t>Operating lease liability</t>
  </si>
  <si>
    <t>7,515.2</t>
  </si>
  <si>
    <t>7,738.0</t>
  </si>
  <si>
    <t>Deferred revenue</t>
  </si>
  <si>
    <t>6,279.7</t>
  </si>
  <si>
    <t>6,463.0</t>
  </si>
  <si>
    <t>Other long-term liabilities</t>
  </si>
  <si>
    <t>610.5</t>
  </si>
  <si>
    <t>737.8</t>
  </si>
  <si>
    <t>Total liabilities</t>
  </si>
  <si>
    <t>36,677.1</t>
  </si>
  <si>
    <t>36,707.1</t>
  </si>
  <si>
    <t>Shareholders’ deficit:</t>
  </si>
  <si>
    <t>Common stock ($0.001 par value) — authorized, 2,400.0 shares; issued and</t>
  </si>
  <si>
    <t>outstanding, 1,147.9 and 1,180.0 shares, respectively</t>
  </si>
  <si>
    <t>1.1</t>
  </si>
  <si>
    <t>1.2</t>
  </si>
  <si>
    <t>Additional paid-in capital</t>
  </si>
  <si>
    <t>205.3</t>
  </si>
  <si>
    <t>846.1</t>
  </si>
  <si>
    <t>Retained deficit</t>
  </si>
  <si>
    <t>(8,449.8)</t>
  </si>
  <si>
    <t>(6,315.7)</t>
  </si>
  <si>
    <t>Accumulated other comprehensive income/(loss)</t>
  </si>
  <si>
    <t>(463.2)</t>
  </si>
  <si>
    <t>147.2</t>
  </si>
  <si>
    <t>Total shareholders’ deficit</t>
  </si>
  <si>
    <t>(8,706.6)</t>
  </si>
  <si>
    <t>(5,321.2)</t>
  </si>
  <si>
    <t>Noncontrolling interests</t>
  </si>
  <si>
    <t>7.9</t>
  </si>
  <si>
    <t>6.7</t>
  </si>
  <si>
    <t>Total deficit</t>
  </si>
  <si>
    <t>(8,698.7)</t>
  </si>
  <si>
    <t>(5,314.5)</t>
  </si>
  <si>
    <t>TOTAL LIABILITIES AND SHAREHOLDERS’ EQUITY/(DEFICIT)</t>
  </si>
  <si>
    <t>Company-operated stores</t>
  </si>
  <si>
    <t>CPG, foodservice and other</t>
  </si>
  <si>
    <t>Operating income from equity investees</t>
  </si>
  <si>
    <t>Depreciation expense</t>
  </si>
  <si>
    <t>Amortization expense</t>
  </si>
  <si>
    <t>Non-recurring items</t>
  </si>
  <si>
    <t>Share of NI of equity investees</t>
  </si>
  <si>
    <t>Income tax (expense)/benefit</t>
  </si>
  <si>
    <t>Total Revenue</t>
  </si>
  <si>
    <t>EBITDA</t>
  </si>
  <si>
    <t>EBIT</t>
  </si>
  <si>
    <t>Profit before tax</t>
  </si>
  <si>
    <t>Profit after tax</t>
  </si>
  <si>
    <t>Starbucks earnings</t>
  </si>
  <si>
    <t>Check - reconciled to reported</t>
  </si>
  <si>
    <t>Non-recurring items net of marginal tax</t>
  </si>
  <si>
    <t>Recurring net income to Starbucks</t>
  </si>
  <si>
    <t>Shareholder information</t>
  </si>
  <si>
    <t>Basic WASO</t>
  </si>
  <si>
    <t>Diluted WASO</t>
  </si>
  <si>
    <t>Basic recurring EPS</t>
  </si>
  <si>
    <t>Diluted recurring EPS</t>
  </si>
  <si>
    <t>Historical Financials (Extracted)</t>
  </si>
  <si>
    <t>D&amp;A Analysis</t>
  </si>
  <si>
    <t>Analysis of Equity Method investment Income</t>
  </si>
  <si>
    <t>Additional non-recurring items</t>
  </si>
  <si>
    <t>Actual share of net income (from CFS)</t>
  </si>
  <si>
    <t>Remove from share of net income line</t>
  </si>
  <si>
    <t>Losses on disposal and impairments to PP&amp;E</t>
  </si>
  <si>
    <t>Cash, equivalents and STI</t>
  </si>
  <si>
    <t>Accounts receivable</t>
  </si>
  <si>
    <t>Other current assets</t>
  </si>
  <si>
    <t>Current assets</t>
  </si>
  <si>
    <t>Equity method and cost investments</t>
  </si>
  <si>
    <t>PP&amp;E</t>
  </si>
  <si>
    <t>Operating lease ROU asset</t>
  </si>
  <si>
    <t>Deferred tax and other assets</t>
  </si>
  <si>
    <t>Intangible assets</t>
  </si>
  <si>
    <t>Total assets</t>
  </si>
  <si>
    <t>Revolver</t>
  </si>
  <si>
    <t>Other current liabilities</t>
  </si>
  <si>
    <t>Current liabilities</t>
  </si>
  <si>
    <t>Other LT liabilities</t>
  </si>
  <si>
    <t>Parent stockholder equity</t>
  </si>
  <si>
    <t>NCI equity</t>
  </si>
  <si>
    <t>Total equity</t>
  </si>
  <si>
    <t>Total liabilities and equity</t>
  </si>
  <si>
    <t>CHECK balance sheet balances</t>
  </si>
  <si>
    <t>Cost of sales including occupancy costs</t>
  </si>
  <si>
    <t>Year Count</t>
  </si>
  <si>
    <t>Amortization expense (from notes)</t>
  </si>
  <si>
    <t>Assumed in store operating expenses (from notes)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</si>
</sst>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_);\(#,##0\);\-\-_)"/>
    <numFmt numFmtId="165" formatCode="#,##0.0_);\(#,##0.0\);\-\-_)"/>
    <numFmt numFmtId="166" formatCode="0.0"/>
    <numFmt numFmtId="167" formatCode="#,##0.0_);\(#,##0.0\);0.0_);@_)"/>
    <numFmt numFmtId="168" formatCode="dd/mm/yy;@"/>
    <numFmt numFmtId="171" formatCode="_-* #,##0.0_-;\-* #,##0.0_-;_-* &quot;-&quot;??_-;_-@_-"/>
    <numFmt numFmtId="172" formatCode="0.00\x;&quot;nm&quot;_x;&quot;nm&quot;_x;* @_x"/>
    <numFmt numFmtId="173" formatCode="#,##0.00_);\(#,##0.00\);\-\-_);* @_)"/>
    <numFmt numFmtId="174" formatCode="0.0\x;&quot;nm&quot;_x;&quot;nm&quot;_x;* @_x"/>
    <numFmt numFmtId="176" formatCode="dd\-mmm\ yy;&quot;nm &quot;;&quot;nm &quot;;* 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B265E"/>
        <bgColor indexed="64"/>
      </patternFill>
    </fill>
    <fill>
      <patternFill patternType="solid">
        <fgColor theme="7" tint="0.599963377788628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rgb="FF3B265E"/>
      </left>
      <right style="thin">
        <color rgb="FF3B265E"/>
      </right>
      <top style="thin">
        <color rgb="FF3B265E"/>
      </top>
      <bottom style="thin">
        <color rgb="FF3B265E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3" fillId="0" borderId="3" applyNumberFormat="0" applyFill="0" applyAlignment="0" applyProtection="0"/>
    <xf numFmtId="0" fontId="8" fillId="0" borderId="4" applyNumberFormat="0" applyFill="0" applyAlignment="0" applyProtection="0"/>
    <xf numFmtId="14" fontId="9" fillId="2" borderId="0"/>
    <xf numFmtId="164" fontId="11" fillId="4" borderId="6" applyNumberFormat="0" applyProtection="0">
      <alignment horizontal="left" vertical="center"/>
    </xf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5" fillId="5" borderId="0"/>
  </cellStyleXfs>
  <cellXfs count="3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2" fontId="5" fillId="0" borderId="1" xfId="0" applyNumberFormat="1" applyFont="1" applyBorder="1" applyAlignment="1">
      <alignment horizontal="right"/>
    </xf>
    <xf numFmtId="165" fontId="5" fillId="0" borderId="2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165" fontId="5" fillId="0" borderId="0" xfId="0" applyNumberFormat="1" applyFont="1"/>
    <xf numFmtId="166" fontId="5" fillId="0" borderId="0" xfId="0" applyNumberFormat="1" applyFont="1"/>
    <xf numFmtId="166" fontId="5" fillId="0" borderId="2" xfId="0" applyNumberFormat="1" applyFont="1" applyBorder="1"/>
    <xf numFmtId="166" fontId="5" fillId="0" borderId="1" xfId="0" applyNumberFormat="1" applyFont="1" applyBorder="1"/>
    <xf numFmtId="165" fontId="6" fillId="0" borderId="0" xfId="0" applyNumberFormat="1" applyFont="1"/>
    <xf numFmtId="165" fontId="3" fillId="0" borderId="0" xfId="2" applyNumberFormat="1" applyBorder="1"/>
    <xf numFmtId="165" fontId="6" fillId="0" borderId="0" xfId="0" applyNumberFormat="1" applyFont="1" applyAlignment="1">
      <alignment horizontal="center"/>
    </xf>
    <xf numFmtId="0" fontId="10" fillId="0" borderId="0" xfId="0" applyFont="1"/>
    <xf numFmtId="0" fontId="5" fillId="0" borderId="5" xfId="0" applyFont="1" applyBorder="1"/>
    <xf numFmtId="2" fontId="5" fillId="0" borderId="2" xfId="0" applyNumberFormat="1" applyFont="1" applyBorder="1" applyAlignment="1">
      <alignment horizontal="right"/>
    </xf>
    <xf numFmtId="165" fontId="6" fillId="0" borderId="0" xfId="3" applyNumberFormat="1" applyFont="1" applyBorder="1"/>
    <xf numFmtId="0" fontId="6" fillId="0" borderId="0" xfId="0" applyFont="1" applyAlignment="1">
      <alignment horizontal="center"/>
    </xf>
    <xf numFmtId="14" fontId="9" fillId="2" borderId="0" xfId="4" applyAlignment="1">
      <alignment horizontal="center"/>
    </xf>
    <xf numFmtId="168" fontId="9" fillId="2" borderId="0" xfId="4" applyNumberFormat="1" applyAlignment="1">
      <alignment horizontal="center"/>
    </xf>
    <xf numFmtId="2" fontId="5" fillId="0" borderId="0" xfId="0" applyNumberFormat="1" applyFont="1"/>
    <xf numFmtId="171" fontId="5" fillId="0" borderId="0" xfId="1" applyNumberFormat="1" applyFont="1"/>
    <xf numFmtId="171" fontId="6" fillId="0" borderId="0" xfId="1" applyNumberFormat="1" applyFont="1"/>
    <xf numFmtId="167" fontId="5" fillId="0" borderId="0" xfId="1" applyNumberFormat="1" applyFont="1"/>
    <xf numFmtId="167" fontId="6" fillId="0" borderId="0" xfId="1" applyNumberFormat="1" applyFont="1"/>
    <xf numFmtId="14" fontId="9" fillId="0" borderId="0" xfId="4" applyFill="1" applyAlignment="1">
      <alignment horizontal="center"/>
    </xf>
    <xf numFmtId="0" fontId="12" fillId="0" borderId="0" xfId="0" applyFont="1"/>
    <xf numFmtId="165" fontId="5" fillId="5" borderId="0" xfId="10"/>
    <xf numFmtId="168" fontId="9" fillId="0" borderId="0" xfId="4" applyNumberFormat="1" applyFill="1" applyAlignment="1">
      <alignment horizontal="center"/>
    </xf>
    <xf numFmtId="165" fontId="5" fillId="3" borderId="2" xfId="0" applyNumberFormat="1" applyFont="1" applyFill="1" applyBorder="1" applyAlignment="1">
      <alignment horizontal="right"/>
    </xf>
    <xf numFmtId="165" fontId="5" fillId="3" borderId="0" xfId="0" applyNumberFormat="1" applyFont="1" applyFill="1"/>
    <xf numFmtId="165" fontId="6" fillId="5" borderId="0" xfId="10" applyFont="1"/>
  </cellXfs>
  <cellStyles count="11">
    <cellStyle name="banner" xfId="5" xr:uid="{63EF9EFF-D037-481D-870B-9225A68E5805}"/>
    <cellStyle name="Comma" xfId="1" builtinId="3"/>
    <cellStyle name="date" xfId="9" xr:uid="{0278A326-8BDE-4E64-87EE-45FC5F60AE17}"/>
    <cellStyle name="multiple1" xfId="8" xr:uid="{C6412554-8E77-4FF7-A1D2-B2AD347172A6}"/>
    <cellStyle name="multiple2" xfId="6" xr:uid="{D9F3B473-B924-45C2-A424-F13A992BC71B}"/>
    <cellStyle name="Normal" xfId="0" builtinId="0"/>
    <cellStyle name="price" xfId="7" xr:uid="{432E1E2D-7364-4DB0-A149-F1963CE6BAB4}"/>
    <cellStyle name="Style 1" xfId="4" xr:uid="{586ACD1A-37D7-411D-B63A-7CAA0077EDA3}"/>
    <cellStyle name="Style 2" xfId="10" xr:uid="{B5DFBAF7-2BB4-4581-A372-EEFB1DB1AFDC}"/>
    <cellStyle name="subtotal" xfId="2" xr:uid="{47A7F1CD-1921-4F76-92CD-DEE98DBFD50B}"/>
    <cellStyle name="Total" xfId="3" builtinId="25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12B50CA-15E8-4FC4-BED6-849AF3AEEDBB}" autoFormatId="16" applyNumberFormats="0" applyBorderFormats="0" applyFontFormats="0" applyPatternFormats="0" applyAlignmentFormats="0" applyWidthHeightFormats="0">
  <queryTableRefresh nextId="5">
    <queryTableFields count="4">
      <queryTableField id="1" name="Income Statement" tableColumnId="1"/>
      <queryTableField id="2" name="FY Ending 2022" tableColumnId="2"/>
      <queryTableField id="3" name="FY Ending 2021" tableColumnId="3"/>
      <queryTableField id="4" name="FY Ending 2020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74F18FBC-B237-4BE4-8AA7-C693A207CB7E}" autoFormatId="16" applyNumberFormats="0" applyBorderFormats="0" applyFontFormats="0" applyPatternFormats="0" applyAlignmentFormats="0" applyWidthHeightFormats="0">
  <queryTableRefresh nextId="5">
    <queryTableFields count="4">
      <queryTableField id="1" name="Column1" tableColumnId="1"/>
      <queryTableField id="2" name="2022" tableColumnId="2"/>
      <queryTableField id="3" name="2021" tableColumnId="3"/>
      <queryTableField id="4" name="2020" tableColumnId="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A80D17AD-5288-4C19-85C8-2E0EBB06690F}" autoFormatId="16" applyNumberFormats="0" applyBorderFormats="0" applyFontFormats="0" applyPatternFormats="0" applyAlignmentFormats="0" applyWidthHeightFormats="0">
  <queryTableRefresh nextId="4">
    <queryTableFields count="3">
      <queryTableField id="1" name="Balance Sheet" tableColumnId="1"/>
      <queryTableField id="2" name="2022" tableColumnId="2"/>
      <queryTableField id="3" name="2021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5C1AC8-5EA8-498D-A811-0EB1B9F66008}" name="Starbucks_2022" displayName="Starbucks_2022" ref="A1:D29" tableType="queryTable" totalsRowShown="0">
  <autoFilter ref="A1:D29" xr:uid="{475C1AC8-5EA8-498D-A811-0EB1B9F66008}"/>
  <tableColumns count="4">
    <tableColumn id="1" xr3:uid="{3476DAC3-BC3D-415E-8D8A-83173361414F}" uniqueName="1" name="Income Statement" queryTableFieldId="1" dataDxfId="10"/>
    <tableColumn id="2" xr3:uid="{8B421FFA-9372-4A0F-83B4-F303D04616F4}" uniqueName="2" name="2022" queryTableFieldId="2" dataDxfId="9"/>
    <tableColumn id="3" xr3:uid="{0C81493E-BC36-46EE-A89E-6F4D0EF49EF9}" uniqueName="3" name="2021" queryTableFieldId="3" dataDxfId="8"/>
    <tableColumn id="4" xr3:uid="{79828F9C-7AE2-46B3-AB82-B004E4AC2AE1}" uniqueName="4" name="2020" queryTableFieldId="4" dataDxfId="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54748-65F3-41CB-9D50-F0D84E7AAB57}" name="Table042__Page_464" displayName="Table042__Page_464" ref="A31:D48" tableType="queryTable" totalsRowShown="0">
  <autoFilter ref="A31:D48" xr:uid="{4F154748-65F3-41CB-9D50-F0D84E7AAB57}"/>
  <tableColumns count="4">
    <tableColumn id="1" xr3:uid="{920A33E7-78D4-4E4E-A459-EA44E41F3870}" uniqueName="1" name="Other Comprehensive Income" queryTableFieldId="1" dataDxfId="6"/>
    <tableColumn id="2" xr3:uid="{59FDB2A1-36F5-4A0B-88E1-2B3FEE4A5EDD}" uniqueName="2" name="2022" queryTableFieldId="2" dataDxfId="5"/>
    <tableColumn id="3" xr3:uid="{A0C7EC42-BA2D-423B-BC96-97E74E9A8171}" uniqueName="3" name="2021" queryTableFieldId="3" dataDxfId="4"/>
    <tableColumn id="4" xr3:uid="{BFD01238-B477-4BD1-8D8E-E058BD88A242}" uniqueName="4" name="2020" queryTableFieldId="4" dataDxfId="3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C6A1BE0-7B1E-43A2-B1A1-3FD4340FCC5E}" name="Table043__Page_47" displayName="Table043__Page_47" ref="A1:C44" tableType="queryTable" totalsRowShown="0">
  <autoFilter ref="A1:C44" xr:uid="{9C6A1BE0-7B1E-43A2-B1A1-3FD4340FCC5E}"/>
  <tableColumns count="3">
    <tableColumn id="1" xr3:uid="{839111A6-A14D-480F-9A1B-F32B5F3648BE}" uniqueName="1" name="Balance Sheet" queryTableFieldId="1" dataDxfId="2"/>
    <tableColumn id="2" xr3:uid="{6FE34277-DC6D-46BE-9434-6138337D9912}" uniqueName="2" name="2022" queryTableFieldId="2" dataDxfId="1"/>
    <tableColumn id="3" xr3:uid="{8027AC35-5A08-48A8-8626-E38099B75AD0}" uniqueName="3" name="2021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752C0-18B0-4C19-A805-ACA7A49BAB0D}">
  <dimension ref="A1:D48"/>
  <sheetViews>
    <sheetView workbookViewId="0">
      <selection activeCell="F22" sqref="F22"/>
    </sheetView>
  </sheetViews>
  <sheetFormatPr defaultRowHeight="14.5" x14ac:dyDescent="0.35"/>
  <cols>
    <col min="1" max="1" width="50.08984375" bestFit="1" customWidth="1"/>
    <col min="2" max="4" width="15.6328125" bestFit="1" customWidth="1"/>
  </cols>
  <sheetData>
    <row r="1" spans="1:4" x14ac:dyDescent="0.35">
      <c r="A1" t="s">
        <v>0</v>
      </c>
      <c r="B1" s="1" t="s">
        <v>104</v>
      </c>
      <c r="C1" s="1" t="s">
        <v>105</v>
      </c>
      <c r="D1" s="1" t="s">
        <v>106</v>
      </c>
    </row>
    <row r="2" spans="1:4" x14ac:dyDescent="0.35">
      <c r="A2" t="s">
        <v>1</v>
      </c>
      <c r="B2" s="1" t="s">
        <v>2</v>
      </c>
      <c r="C2" s="1" t="s">
        <v>3</v>
      </c>
      <c r="D2" s="1" t="s">
        <v>4</v>
      </c>
    </row>
    <row r="3" spans="1:4" x14ac:dyDescent="0.35">
      <c r="A3" t="s">
        <v>5</v>
      </c>
      <c r="B3" t="s">
        <v>6</v>
      </c>
      <c r="C3" t="s">
        <v>6</v>
      </c>
      <c r="D3" t="s">
        <v>6</v>
      </c>
    </row>
    <row r="4" spans="1:4" x14ac:dyDescent="0.35">
      <c r="A4" t="s">
        <v>7</v>
      </c>
      <c r="B4" s="2">
        <v>26576.1</v>
      </c>
      <c r="C4" s="2" t="s">
        <v>8</v>
      </c>
      <c r="D4" s="2">
        <v>19164.599999999999</v>
      </c>
    </row>
    <row r="5" spans="1:4" x14ac:dyDescent="0.35">
      <c r="A5" t="s">
        <v>9</v>
      </c>
      <c r="B5" s="2" t="s">
        <v>10</v>
      </c>
      <c r="C5" s="2" t="s">
        <v>11</v>
      </c>
      <c r="D5" s="2" t="s">
        <v>12</v>
      </c>
    </row>
    <row r="6" spans="1:4" x14ac:dyDescent="0.35">
      <c r="A6" t="s">
        <v>13</v>
      </c>
      <c r="B6" s="2" t="s">
        <v>14</v>
      </c>
      <c r="C6" s="2" t="s">
        <v>15</v>
      </c>
      <c r="D6" s="2" t="s">
        <v>16</v>
      </c>
    </row>
    <row r="7" spans="1:4" x14ac:dyDescent="0.35">
      <c r="A7" t="s">
        <v>17</v>
      </c>
      <c r="B7" s="2" t="s">
        <v>18</v>
      </c>
      <c r="C7" s="2" t="s">
        <v>19</v>
      </c>
      <c r="D7" s="2" t="s">
        <v>20</v>
      </c>
    </row>
    <row r="8" spans="1:4" x14ac:dyDescent="0.35">
      <c r="A8" t="s">
        <v>21</v>
      </c>
      <c r="B8" s="2" t="s">
        <v>22</v>
      </c>
      <c r="C8" s="2" t="s">
        <v>23</v>
      </c>
      <c r="D8" s="2" t="s">
        <v>24</v>
      </c>
    </row>
    <row r="9" spans="1:4" x14ac:dyDescent="0.35">
      <c r="A9" t="s">
        <v>25</v>
      </c>
      <c r="B9" s="2" t="s">
        <v>26</v>
      </c>
      <c r="C9" s="2" t="s">
        <v>27</v>
      </c>
      <c r="D9" s="2" t="s">
        <v>28</v>
      </c>
    </row>
    <row r="10" spans="1:4" x14ac:dyDescent="0.35">
      <c r="A10" t="s">
        <v>29</v>
      </c>
      <c r="B10" s="2" t="s">
        <v>30</v>
      </c>
      <c r="C10" s="2" t="s">
        <v>31</v>
      </c>
      <c r="D10" s="2" t="s">
        <v>32</v>
      </c>
    </row>
    <row r="11" spans="1:4" x14ac:dyDescent="0.35">
      <c r="A11" t="s">
        <v>33</v>
      </c>
      <c r="B11" s="2" t="s">
        <v>34</v>
      </c>
      <c r="C11" s="2" t="s">
        <v>35</v>
      </c>
      <c r="D11" s="2" t="s">
        <v>36</v>
      </c>
    </row>
    <row r="12" spans="1:4" x14ac:dyDescent="0.35">
      <c r="A12" t="s">
        <v>37</v>
      </c>
      <c r="B12" s="2" t="s">
        <v>38</v>
      </c>
      <c r="C12" s="2" t="s">
        <v>39</v>
      </c>
      <c r="D12" s="2" t="s">
        <v>40</v>
      </c>
    </row>
    <row r="13" spans="1:4" x14ac:dyDescent="0.35">
      <c r="A13" t="s">
        <v>41</v>
      </c>
      <c r="B13" s="2" t="s">
        <v>42</v>
      </c>
      <c r="C13" s="2" t="s">
        <v>43</v>
      </c>
      <c r="D13" s="2" t="s">
        <v>44</v>
      </c>
    </row>
    <row r="14" spans="1:4" x14ac:dyDescent="0.35">
      <c r="A14" t="s">
        <v>45</v>
      </c>
      <c r="B14" s="2" t="s">
        <v>46</v>
      </c>
      <c r="C14" s="2" t="s">
        <v>47</v>
      </c>
      <c r="D14" s="2" t="s">
        <v>48</v>
      </c>
    </row>
    <row r="15" spans="1:4" x14ac:dyDescent="0.35">
      <c r="A15" t="s">
        <v>49</v>
      </c>
      <c r="B15" s="2" t="s">
        <v>50</v>
      </c>
      <c r="C15" s="2" t="s">
        <v>51</v>
      </c>
      <c r="D15" s="2" t="s">
        <v>52</v>
      </c>
    </row>
    <row r="16" spans="1:4" x14ac:dyDescent="0.35">
      <c r="A16" t="s">
        <v>53</v>
      </c>
      <c r="B16" s="2" t="s">
        <v>54</v>
      </c>
      <c r="C16" s="2" t="s">
        <v>55</v>
      </c>
      <c r="D16" s="2" t="s">
        <v>56</v>
      </c>
    </row>
    <row r="17" spans="1:4" x14ac:dyDescent="0.35">
      <c r="A17" t="s">
        <v>57</v>
      </c>
      <c r="B17" s="2" t="s">
        <v>58</v>
      </c>
      <c r="C17" s="2" t="s">
        <v>59</v>
      </c>
      <c r="D17" s="2" t="s">
        <v>58</v>
      </c>
    </row>
    <row r="18" spans="1:4" x14ac:dyDescent="0.35">
      <c r="A18" t="s">
        <v>60</v>
      </c>
      <c r="B18" s="2" t="s">
        <v>61</v>
      </c>
      <c r="C18" s="2" t="s">
        <v>62</v>
      </c>
      <c r="D18" s="2" t="s">
        <v>63</v>
      </c>
    </row>
    <row r="19" spans="1:4" x14ac:dyDescent="0.35">
      <c r="A19" t="s">
        <v>64</v>
      </c>
      <c r="B19" s="2" t="s">
        <v>65</v>
      </c>
      <c r="C19" s="2" t="s">
        <v>66</v>
      </c>
      <c r="D19" s="2" t="s">
        <v>67</v>
      </c>
    </row>
    <row r="20" spans="1:4" x14ac:dyDescent="0.35">
      <c r="A20" t="s">
        <v>68</v>
      </c>
      <c r="B20" s="2" t="s">
        <v>69</v>
      </c>
      <c r="C20" s="2" t="s">
        <v>70</v>
      </c>
      <c r="D20" s="2" t="s">
        <v>71</v>
      </c>
    </row>
    <row r="21" spans="1:4" x14ac:dyDescent="0.35">
      <c r="A21" t="s">
        <v>72</v>
      </c>
      <c r="B21" s="2" t="s">
        <v>73</v>
      </c>
      <c r="C21" s="2" t="s">
        <v>74</v>
      </c>
      <c r="D21" s="2" t="s">
        <v>75</v>
      </c>
    </row>
    <row r="22" spans="1:4" x14ac:dyDescent="0.35">
      <c r="A22" t="s">
        <v>76</v>
      </c>
      <c r="B22" s="2" t="s">
        <v>77</v>
      </c>
      <c r="C22" s="2" t="s">
        <v>78</v>
      </c>
      <c r="D22" s="2" t="s">
        <v>79</v>
      </c>
    </row>
    <row r="23" spans="1:4" x14ac:dyDescent="0.35">
      <c r="A23" t="s">
        <v>80</v>
      </c>
      <c r="B23" s="2" t="s">
        <v>81</v>
      </c>
      <c r="C23" s="2" t="s">
        <v>82</v>
      </c>
      <c r="D23" s="2" t="s">
        <v>83</v>
      </c>
    </row>
    <row r="24" spans="1:4" x14ac:dyDescent="0.35">
      <c r="A24" t="s">
        <v>84</v>
      </c>
      <c r="B24" s="2" t="s">
        <v>85</v>
      </c>
      <c r="C24" s="2" t="s">
        <v>86</v>
      </c>
      <c r="D24" s="2" t="s">
        <v>87</v>
      </c>
    </row>
    <row r="25" spans="1:4" x14ac:dyDescent="0.35">
      <c r="A25" t="s">
        <v>88</v>
      </c>
      <c r="B25" s="2" t="s">
        <v>89</v>
      </c>
      <c r="C25" s="2" t="s">
        <v>90</v>
      </c>
      <c r="D25" s="2" t="s">
        <v>91</v>
      </c>
    </row>
    <row r="26" spans="1:4" x14ac:dyDescent="0.35">
      <c r="A26" t="s">
        <v>92</v>
      </c>
      <c r="B26" s="2" t="s">
        <v>93</v>
      </c>
      <c r="C26" s="2" t="s">
        <v>94</v>
      </c>
      <c r="D26" s="2" t="s">
        <v>91</v>
      </c>
    </row>
    <row r="27" spans="1:4" x14ac:dyDescent="0.35">
      <c r="A27" t="s">
        <v>95</v>
      </c>
      <c r="B27" s="2" t="s">
        <v>6</v>
      </c>
      <c r="C27" s="2" t="s">
        <v>6</v>
      </c>
      <c r="D27" s="2" t="s">
        <v>6</v>
      </c>
    </row>
    <row r="28" spans="1:4" x14ac:dyDescent="0.35">
      <c r="A28" t="s">
        <v>96</v>
      </c>
      <c r="B28" s="2" t="s">
        <v>97</v>
      </c>
      <c r="C28" s="2" t="s">
        <v>98</v>
      </c>
      <c r="D28" s="2" t="s">
        <v>99</v>
      </c>
    </row>
    <row r="29" spans="1:4" x14ac:dyDescent="0.35">
      <c r="A29" t="s">
        <v>100</v>
      </c>
      <c r="B29" s="2" t="s">
        <v>101</v>
      </c>
      <c r="C29" s="2" t="s">
        <v>102</v>
      </c>
      <c r="D29" s="2" t="s">
        <v>103</v>
      </c>
    </row>
    <row r="31" spans="1:4" x14ac:dyDescent="0.35">
      <c r="A31" t="s">
        <v>160</v>
      </c>
      <c r="B31" s="1" t="s">
        <v>104</v>
      </c>
      <c r="C31" s="1" t="s">
        <v>105</v>
      </c>
      <c r="D31" s="1" t="s">
        <v>106</v>
      </c>
    </row>
    <row r="32" spans="1:4" x14ac:dyDescent="0.35">
      <c r="A32" t="s">
        <v>1</v>
      </c>
      <c r="B32" t="s">
        <v>2</v>
      </c>
      <c r="C32" t="s">
        <v>3</v>
      </c>
      <c r="D32" t="s">
        <v>4</v>
      </c>
    </row>
    <row r="33" spans="1:4" x14ac:dyDescent="0.35">
      <c r="A33" t="s">
        <v>76</v>
      </c>
      <c r="B33" s="2" t="s">
        <v>77</v>
      </c>
      <c r="C33" s="2" t="s">
        <v>78</v>
      </c>
      <c r="D33" s="2" t="s">
        <v>79</v>
      </c>
    </row>
    <row r="34" spans="1:4" x14ac:dyDescent="0.35">
      <c r="A34" t="s">
        <v>107</v>
      </c>
      <c r="B34" s="2"/>
      <c r="C34" s="2"/>
      <c r="D34" s="2"/>
    </row>
    <row r="35" spans="1:4" x14ac:dyDescent="0.35">
      <c r="A35" t="s">
        <v>108</v>
      </c>
      <c r="B35" s="2" t="s">
        <v>109</v>
      </c>
      <c r="C35" s="2" t="s">
        <v>110</v>
      </c>
      <c r="D35" s="2" t="s">
        <v>111</v>
      </c>
    </row>
    <row r="36" spans="1:4" x14ac:dyDescent="0.35">
      <c r="A36" t="s">
        <v>112</v>
      </c>
      <c r="B36" s="2" t="s">
        <v>113</v>
      </c>
      <c r="C36" s="2" t="s">
        <v>114</v>
      </c>
      <c r="D36" s="2" t="s">
        <v>115</v>
      </c>
    </row>
    <row r="37" spans="1:4" x14ac:dyDescent="0.35">
      <c r="A37" t="s">
        <v>116</v>
      </c>
      <c r="B37" s="2" t="s">
        <v>117</v>
      </c>
      <c r="C37" s="2" t="s">
        <v>118</v>
      </c>
      <c r="D37" s="2" t="s">
        <v>119</v>
      </c>
    </row>
    <row r="38" spans="1:4" x14ac:dyDescent="0.35">
      <c r="A38" t="s">
        <v>120</v>
      </c>
      <c r="B38" s="2" t="s">
        <v>121</v>
      </c>
      <c r="C38" s="2" t="s">
        <v>122</v>
      </c>
      <c r="D38" s="2" t="s">
        <v>123</v>
      </c>
    </row>
    <row r="39" spans="1:4" x14ac:dyDescent="0.35">
      <c r="A39" t="s">
        <v>124</v>
      </c>
      <c r="B39" s="2" t="s">
        <v>125</v>
      </c>
      <c r="C39" s="2" t="s">
        <v>126</v>
      </c>
      <c r="D39" s="2" t="s">
        <v>127</v>
      </c>
    </row>
    <row r="40" spans="1:4" x14ac:dyDescent="0.35">
      <c r="A40" t="s">
        <v>128</v>
      </c>
      <c r="B40" s="2" t="s">
        <v>129</v>
      </c>
      <c r="C40" s="2" t="s">
        <v>130</v>
      </c>
      <c r="D40" s="2" t="s">
        <v>131</v>
      </c>
    </row>
    <row r="41" spans="1:4" x14ac:dyDescent="0.35">
      <c r="A41" t="s">
        <v>132</v>
      </c>
      <c r="B41" s="2" t="s">
        <v>133</v>
      </c>
      <c r="C41" s="2" t="s">
        <v>134</v>
      </c>
      <c r="D41" s="2" t="s">
        <v>135</v>
      </c>
    </row>
    <row r="42" spans="1:4" x14ac:dyDescent="0.35">
      <c r="A42" t="s">
        <v>136</v>
      </c>
      <c r="B42" s="2" t="s">
        <v>58</v>
      </c>
      <c r="C42" s="2" t="s">
        <v>137</v>
      </c>
      <c r="D42" s="2" t="s">
        <v>138</v>
      </c>
    </row>
    <row r="43" spans="1:4" x14ac:dyDescent="0.35">
      <c r="A43" t="s">
        <v>139</v>
      </c>
      <c r="B43" s="2" t="s">
        <v>140</v>
      </c>
      <c r="C43" s="2" t="s">
        <v>141</v>
      </c>
      <c r="D43" s="2" t="s">
        <v>142</v>
      </c>
    </row>
    <row r="44" spans="1:4" x14ac:dyDescent="0.35">
      <c r="A44" t="s">
        <v>143</v>
      </c>
      <c r="B44" s="2" t="s">
        <v>144</v>
      </c>
      <c r="C44" s="2" t="s">
        <v>145</v>
      </c>
      <c r="D44" s="2" t="s">
        <v>146</v>
      </c>
    </row>
    <row r="45" spans="1:4" x14ac:dyDescent="0.35">
      <c r="A45" t="s">
        <v>147</v>
      </c>
      <c r="B45" s="2" t="s">
        <v>148</v>
      </c>
      <c r="C45" s="2" t="s">
        <v>149</v>
      </c>
      <c r="D45" s="2" t="s">
        <v>150</v>
      </c>
    </row>
    <row r="46" spans="1:4" x14ac:dyDescent="0.35">
      <c r="A46" t="s">
        <v>151</v>
      </c>
      <c r="B46" s="2" t="s">
        <v>152</v>
      </c>
      <c r="C46" s="2" t="s">
        <v>153</v>
      </c>
      <c r="D46" s="2" t="s">
        <v>154</v>
      </c>
    </row>
    <row r="47" spans="1:4" x14ac:dyDescent="0.35">
      <c r="A47" t="s">
        <v>155</v>
      </c>
      <c r="B47" s="2" t="s">
        <v>81</v>
      </c>
      <c r="C47" s="2" t="s">
        <v>82</v>
      </c>
      <c r="D47" s="2" t="s">
        <v>83</v>
      </c>
    </row>
    <row r="48" spans="1:4" x14ac:dyDescent="0.35">
      <c r="A48" t="s">
        <v>156</v>
      </c>
      <c r="B48" s="2" t="s">
        <v>157</v>
      </c>
      <c r="C48" s="2" t="s">
        <v>158</v>
      </c>
      <c r="D48" s="2" t="s">
        <v>159</v>
      </c>
    </row>
  </sheetData>
  <phoneticPr fontId="2" type="noConversion"/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EFEEA-421D-4E42-83E8-659A436EDE23}">
  <dimension ref="A1:C44"/>
  <sheetViews>
    <sheetView tabSelected="1" topLeftCell="A17" workbookViewId="0">
      <selection activeCell="B43" sqref="B43"/>
    </sheetView>
  </sheetViews>
  <sheetFormatPr defaultRowHeight="14.5" x14ac:dyDescent="0.35"/>
  <cols>
    <col min="1" max="1" width="64.26953125" bestFit="1" customWidth="1"/>
    <col min="2" max="3" width="10.54296875" bestFit="1" customWidth="1"/>
  </cols>
  <sheetData>
    <row r="1" spans="1:3" x14ac:dyDescent="0.35">
      <c r="A1" t="s">
        <v>161</v>
      </c>
      <c r="B1" s="1" t="s">
        <v>104</v>
      </c>
      <c r="C1" s="1" t="s">
        <v>105</v>
      </c>
    </row>
    <row r="2" spans="1:3" x14ac:dyDescent="0.35">
      <c r="B2" t="s">
        <v>2</v>
      </c>
      <c r="C2" t="s">
        <v>3</v>
      </c>
    </row>
    <row r="3" spans="1:3" x14ac:dyDescent="0.35">
      <c r="A3" t="s">
        <v>162</v>
      </c>
    </row>
    <row r="4" spans="1:3" x14ac:dyDescent="0.35">
      <c r="A4" t="s">
        <v>163</v>
      </c>
    </row>
    <row r="5" spans="1:3" x14ac:dyDescent="0.35">
      <c r="A5" t="s">
        <v>164</v>
      </c>
      <c r="B5" s="2" t="s">
        <v>165</v>
      </c>
      <c r="C5" s="2" t="s">
        <v>166</v>
      </c>
    </row>
    <row r="6" spans="1:3" x14ac:dyDescent="0.35">
      <c r="A6" t="s">
        <v>167</v>
      </c>
      <c r="B6" s="2" t="s">
        <v>168</v>
      </c>
      <c r="C6" s="2" t="s">
        <v>169</v>
      </c>
    </row>
    <row r="7" spans="1:3" x14ac:dyDescent="0.35">
      <c r="A7" t="s">
        <v>170</v>
      </c>
      <c r="B7" s="2" t="s">
        <v>171</v>
      </c>
      <c r="C7" s="2" t="s">
        <v>172</v>
      </c>
    </row>
    <row r="8" spans="1:3" x14ac:dyDescent="0.35">
      <c r="A8" t="s">
        <v>173</v>
      </c>
      <c r="B8" s="2" t="s">
        <v>174</v>
      </c>
      <c r="C8" s="2" t="s">
        <v>175</v>
      </c>
    </row>
    <row r="9" spans="1:3" x14ac:dyDescent="0.35">
      <c r="A9" t="s">
        <v>176</v>
      </c>
      <c r="B9" s="2" t="s">
        <v>177</v>
      </c>
      <c r="C9" s="2" t="s">
        <v>178</v>
      </c>
    </row>
    <row r="10" spans="1:3" x14ac:dyDescent="0.35">
      <c r="A10" t="s">
        <v>179</v>
      </c>
      <c r="B10" s="2" t="s">
        <v>180</v>
      </c>
      <c r="C10" s="2" t="s">
        <v>181</v>
      </c>
    </row>
    <row r="11" spans="1:3" x14ac:dyDescent="0.35">
      <c r="A11" t="s">
        <v>182</v>
      </c>
      <c r="B11" s="2" t="s">
        <v>183</v>
      </c>
      <c r="C11" s="2" t="s">
        <v>184</v>
      </c>
    </row>
    <row r="12" spans="1:3" x14ac:dyDescent="0.35">
      <c r="A12" t="s">
        <v>185</v>
      </c>
      <c r="B12" s="2" t="s">
        <v>186</v>
      </c>
      <c r="C12" s="2" t="s">
        <v>187</v>
      </c>
    </row>
    <row r="13" spans="1:3" x14ac:dyDescent="0.35">
      <c r="A13" t="s">
        <v>188</v>
      </c>
      <c r="B13" s="2" t="s">
        <v>189</v>
      </c>
      <c r="C13" s="2" t="s">
        <v>190</v>
      </c>
    </row>
    <row r="14" spans="1:3" x14ac:dyDescent="0.35">
      <c r="A14" t="s">
        <v>191</v>
      </c>
      <c r="B14" s="2" t="s">
        <v>192</v>
      </c>
      <c r="C14" s="2" t="s">
        <v>193</v>
      </c>
    </row>
    <row r="15" spans="1:3" x14ac:dyDescent="0.35">
      <c r="A15" t="s">
        <v>194</v>
      </c>
      <c r="B15" s="2" t="s">
        <v>195</v>
      </c>
      <c r="C15" s="2" t="s">
        <v>196</v>
      </c>
    </row>
    <row r="16" spans="1:3" x14ac:dyDescent="0.35">
      <c r="A16" t="s">
        <v>197</v>
      </c>
      <c r="B16" s="2" t="s">
        <v>198</v>
      </c>
      <c r="C16" s="2" t="s">
        <v>199</v>
      </c>
    </row>
    <row r="17" spans="1:3" x14ac:dyDescent="0.35">
      <c r="A17" t="s">
        <v>200</v>
      </c>
      <c r="B17" s="2" t="s">
        <v>201</v>
      </c>
      <c r="C17" s="2" t="s">
        <v>202</v>
      </c>
    </row>
    <row r="18" spans="1:3" x14ac:dyDescent="0.35">
      <c r="A18" t="s">
        <v>203</v>
      </c>
      <c r="B18" s="2" t="s">
        <v>204</v>
      </c>
      <c r="C18" s="2" t="s">
        <v>205</v>
      </c>
    </row>
    <row r="19" spans="1:3" x14ac:dyDescent="0.35">
      <c r="A19" t="s">
        <v>206</v>
      </c>
      <c r="B19" s="2" t="s">
        <v>207</v>
      </c>
      <c r="C19" s="2" t="s">
        <v>208</v>
      </c>
    </row>
    <row r="20" spans="1:3" x14ac:dyDescent="0.35">
      <c r="A20" t="s">
        <v>209</v>
      </c>
      <c r="B20" s="2"/>
      <c r="C20" s="2"/>
    </row>
    <row r="21" spans="1:3" x14ac:dyDescent="0.35">
      <c r="A21" t="s">
        <v>210</v>
      </c>
      <c r="B21" s="2"/>
      <c r="C21" s="2"/>
    </row>
    <row r="22" spans="1:3" x14ac:dyDescent="0.35">
      <c r="A22" t="s">
        <v>211</v>
      </c>
      <c r="B22" s="2" t="s">
        <v>212</v>
      </c>
      <c r="C22" s="2" t="s">
        <v>213</v>
      </c>
    </row>
    <row r="23" spans="1:3" x14ac:dyDescent="0.35">
      <c r="A23" t="s">
        <v>214</v>
      </c>
      <c r="B23" s="2" t="s">
        <v>215</v>
      </c>
      <c r="C23" s="2" t="s">
        <v>216</v>
      </c>
    </row>
    <row r="24" spans="1:3" x14ac:dyDescent="0.35">
      <c r="A24" t="s">
        <v>217</v>
      </c>
      <c r="B24" s="2" t="s">
        <v>218</v>
      </c>
      <c r="C24" s="2" t="s">
        <v>219</v>
      </c>
    </row>
    <row r="25" spans="1:3" x14ac:dyDescent="0.35">
      <c r="A25" t="s">
        <v>220</v>
      </c>
      <c r="B25" s="2" t="s">
        <v>221</v>
      </c>
      <c r="C25" s="2" t="s">
        <v>222</v>
      </c>
    </row>
    <row r="26" spans="1:3" x14ac:dyDescent="0.35">
      <c r="A26" t="s">
        <v>223</v>
      </c>
      <c r="B26" s="2" t="s">
        <v>224</v>
      </c>
      <c r="C26" s="2" t="s">
        <v>225</v>
      </c>
    </row>
    <row r="27" spans="1:3" x14ac:dyDescent="0.35">
      <c r="A27" t="s">
        <v>226</v>
      </c>
      <c r="B27" s="2" t="s">
        <v>227</v>
      </c>
      <c r="C27" s="2" t="s">
        <v>58</v>
      </c>
    </row>
    <row r="28" spans="1:3" x14ac:dyDescent="0.35">
      <c r="A28" t="s">
        <v>228</v>
      </c>
      <c r="B28" s="2" t="s">
        <v>229</v>
      </c>
      <c r="C28" s="2" t="s">
        <v>230</v>
      </c>
    </row>
    <row r="29" spans="1:3" x14ac:dyDescent="0.35">
      <c r="A29" t="s">
        <v>231</v>
      </c>
      <c r="B29" s="2" t="s">
        <v>232</v>
      </c>
      <c r="C29" s="2" t="s">
        <v>233</v>
      </c>
    </row>
    <row r="30" spans="1:3" x14ac:dyDescent="0.35">
      <c r="A30" t="s">
        <v>234</v>
      </c>
      <c r="B30" s="2" t="s">
        <v>235</v>
      </c>
      <c r="C30" s="2" t="s">
        <v>236</v>
      </c>
    </row>
    <row r="31" spans="1:3" x14ac:dyDescent="0.35">
      <c r="A31" t="s">
        <v>237</v>
      </c>
      <c r="B31" s="2" t="s">
        <v>238</v>
      </c>
      <c r="C31" s="2" t="s">
        <v>239</v>
      </c>
    </row>
    <row r="32" spans="1:3" x14ac:dyDescent="0.35">
      <c r="A32" t="s">
        <v>240</v>
      </c>
      <c r="B32" s="2" t="s">
        <v>241</v>
      </c>
      <c r="C32" s="2" t="s">
        <v>242</v>
      </c>
    </row>
    <row r="33" spans="1:3" x14ac:dyDescent="0.35">
      <c r="A33" t="s">
        <v>243</v>
      </c>
      <c r="B33" s="2" t="s">
        <v>244</v>
      </c>
      <c r="C33" s="2" t="s">
        <v>245</v>
      </c>
    </row>
    <row r="34" spans="1:3" x14ac:dyDescent="0.35">
      <c r="A34" t="s">
        <v>246</v>
      </c>
      <c r="B34" s="2" t="s">
        <v>247</v>
      </c>
      <c r="C34" s="2" t="s">
        <v>248</v>
      </c>
    </row>
    <row r="35" spans="1:3" x14ac:dyDescent="0.35">
      <c r="A35" t="s">
        <v>249</v>
      </c>
      <c r="B35" s="2"/>
      <c r="C35" s="2"/>
    </row>
    <row r="36" spans="1:3" x14ac:dyDescent="0.35">
      <c r="A36" t="s">
        <v>250</v>
      </c>
      <c r="B36" s="2"/>
      <c r="C36" s="2"/>
    </row>
    <row r="37" spans="1:3" x14ac:dyDescent="0.35">
      <c r="A37" t="s">
        <v>251</v>
      </c>
      <c r="B37" s="2" t="s">
        <v>252</v>
      </c>
      <c r="C37" s="2" t="s">
        <v>253</v>
      </c>
    </row>
    <row r="38" spans="1:3" x14ac:dyDescent="0.35">
      <c r="A38" t="s">
        <v>254</v>
      </c>
      <c r="B38" s="2" t="s">
        <v>255</v>
      </c>
      <c r="C38" s="2" t="s">
        <v>256</v>
      </c>
    </row>
    <row r="39" spans="1:3" x14ac:dyDescent="0.35">
      <c r="A39" t="s">
        <v>257</v>
      </c>
      <c r="B39" s="2" t="s">
        <v>258</v>
      </c>
      <c r="C39" s="2" t="s">
        <v>259</v>
      </c>
    </row>
    <row r="40" spans="1:3" x14ac:dyDescent="0.35">
      <c r="A40" t="s">
        <v>260</v>
      </c>
      <c r="B40" s="2" t="s">
        <v>261</v>
      </c>
      <c r="C40" s="2" t="s">
        <v>262</v>
      </c>
    </row>
    <row r="41" spans="1:3" x14ac:dyDescent="0.35">
      <c r="A41" t="s">
        <v>263</v>
      </c>
      <c r="B41" s="2" t="s">
        <v>264</v>
      </c>
      <c r="C41" s="2" t="s">
        <v>265</v>
      </c>
    </row>
    <row r="42" spans="1:3" x14ac:dyDescent="0.35">
      <c r="A42" t="s">
        <v>266</v>
      </c>
      <c r="B42" s="2" t="s">
        <v>267</v>
      </c>
      <c r="C42" s="2" t="s">
        <v>268</v>
      </c>
    </row>
    <row r="43" spans="1:3" x14ac:dyDescent="0.35">
      <c r="A43" t="s">
        <v>269</v>
      </c>
      <c r="B43" s="2" t="s">
        <v>270</v>
      </c>
      <c r="C43" s="2" t="s">
        <v>271</v>
      </c>
    </row>
    <row r="44" spans="1:3" x14ac:dyDescent="0.35">
      <c r="A44" t="s">
        <v>272</v>
      </c>
      <c r="B44" s="2" t="s">
        <v>207</v>
      </c>
      <c r="C44" s="2" t="s">
        <v>208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975A4-3532-4A56-BC29-1C2E0A0A85D9}">
  <dimension ref="A1:R80"/>
  <sheetViews>
    <sheetView zoomScale="120" zoomScaleNormal="120" workbookViewId="0">
      <selection activeCell="D74" sqref="D74"/>
    </sheetView>
  </sheetViews>
  <sheetFormatPr defaultRowHeight="10" x14ac:dyDescent="0.2"/>
  <cols>
    <col min="1" max="1" width="3.90625" style="4" customWidth="1"/>
    <col min="2" max="2" width="3.36328125" style="4" customWidth="1"/>
    <col min="3" max="3" width="35" style="4" customWidth="1"/>
    <col min="4" max="16384" width="8.7265625" style="4"/>
  </cols>
  <sheetData>
    <row r="1" spans="2:18" ht="10.5" customHeight="1" x14ac:dyDescent="0.25">
      <c r="G1" s="24"/>
      <c r="H1" s="24"/>
      <c r="I1" s="24"/>
      <c r="J1" s="33"/>
      <c r="K1" s="33"/>
      <c r="L1" s="33"/>
      <c r="M1" s="33"/>
      <c r="N1" s="33"/>
      <c r="O1" s="33"/>
      <c r="P1" s="33"/>
      <c r="Q1" s="33"/>
      <c r="R1" s="33"/>
    </row>
    <row r="2" spans="2:18" ht="10.5" customHeight="1" x14ac:dyDescent="0.25">
      <c r="G2" s="23"/>
      <c r="H2" s="23"/>
      <c r="I2" s="23"/>
      <c r="J2" s="30"/>
      <c r="K2" s="30"/>
      <c r="L2" s="30"/>
      <c r="M2" s="30"/>
      <c r="N2" s="30"/>
      <c r="O2" s="30"/>
      <c r="P2" s="30"/>
      <c r="Q2" s="30"/>
      <c r="R2" s="30"/>
    </row>
    <row r="3" spans="2:18" ht="10.5" customHeight="1" x14ac:dyDescent="0.25">
      <c r="G3" s="23"/>
      <c r="H3" s="23"/>
      <c r="I3" s="23"/>
      <c r="J3" s="30"/>
      <c r="K3" s="30"/>
      <c r="L3" s="30"/>
      <c r="M3" s="30"/>
      <c r="N3" s="30"/>
      <c r="O3" s="30"/>
      <c r="P3" s="30"/>
      <c r="Q3" s="30"/>
      <c r="R3" s="30"/>
    </row>
    <row r="4" spans="2:18" ht="10.5" customHeight="1" x14ac:dyDescent="0.2">
      <c r="C4" s="31" t="s">
        <v>322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2:18" ht="10.5" customHeight="1" x14ac:dyDescent="0.25"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</row>
    <row r="6" spans="2:18" ht="10.5" customHeight="1" x14ac:dyDescent="0.2">
      <c r="B6" s="4" t="s">
        <v>273</v>
      </c>
      <c r="G6" s="32"/>
      <c r="H6" s="32"/>
      <c r="I6" s="32"/>
      <c r="J6" s="28"/>
      <c r="K6" s="28"/>
      <c r="L6" s="28"/>
      <c r="M6" s="28"/>
      <c r="N6" s="28"/>
      <c r="O6" s="28"/>
      <c r="P6" s="28"/>
      <c r="Q6" s="28"/>
      <c r="R6" s="28"/>
    </row>
    <row r="7" spans="2:18" ht="10.5" customHeight="1" x14ac:dyDescent="0.2">
      <c r="B7" s="4" t="s">
        <v>9</v>
      </c>
      <c r="G7" s="32"/>
      <c r="H7" s="32"/>
      <c r="I7" s="32"/>
      <c r="J7" s="28"/>
      <c r="K7" s="28"/>
      <c r="L7" s="28"/>
      <c r="M7" s="28"/>
      <c r="N7" s="28"/>
      <c r="O7" s="28"/>
      <c r="P7" s="28"/>
      <c r="Q7" s="28"/>
      <c r="R7" s="28"/>
    </row>
    <row r="8" spans="2:18" ht="10.5" customHeight="1" x14ac:dyDescent="0.2">
      <c r="B8" s="4" t="s">
        <v>274</v>
      </c>
      <c r="G8" s="32"/>
      <c r="H8" s="32"/>
      <c r="I8" s="32"/>
      <c r="J8" s="28"/>
      <c r="K8" s="28"/>
      <c r="L8" s="28"/>
      <c r="M8" s="28"/>
      <c r="N8" s="28"/>
      <c r="O8" s="28"/>
      <c r="P8" s="28"/>
      <c r="Q8" s="28"/>
      <c r="R8" s="28"/>
    </row>
    <row r="9" spans="2:18" ht="10.5" customHeight="1" x14ac:dyDescent="0.25">
      <c r="C9" s="16" t="s">
        <v>281</v>
      </c>
      <c r="G9" s="32"/>
      <c r="H9" s="32"/>
      <c r="I9" s="32"/>
      <c r="J9" s="29"/>
      <c r="K9" s="29"/>
      <c r="L9" s="29"/>
      <c r="M9" s="29"/>
      <c r="N9" s="29"/>
      <c r="O9" s="29"/>
      <c r="P9" s="29"/>
      <c r="Q9" s="29"/>
      <c r="R9" s="29"/>
    </row>
    <row r="10" spans="2:18" ht="10.5" customHeight="1" x14ac:dyDescent="0.2">
      <c r="B10" s="4" t="s">
        <v>321</v>
      </c>
      <c r="G10" s="32"/>
      <c r="H10" s="32"/>
      <c r="I10" s="32"/>
      <c r="J10" s="28"/>
      <c r="K10" s="28"/>
      <c r="L10" s="28"/>
      <c r="M10" s="28"/>
      <c r="N10" s="28"/>
      <c r="O10" s="28"/>
      <c r="P10" s="28"/>
      <c r="Q10" s="28"/>
      <c r="R10" s="28"/>
    </row>
    <row r="11" spans="2:18" ht="10.5" customHeight="1" x14ac:dyDescent="0.2">
      <c r="B11" s="4" t="s">
        <v>25</v>
      </c>
      <c r="G11" s="32"/>
      <c r="H11" s="32"/>
      <c r="I11" s="32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10.5" customHeight="1" x14ac:dyDescent="0.2">
      <c r="B12" s="4" t="s">
        <v>29</v>
      </c>
      <c r="G12" s="32"/>
      <c r="H12" s="32"/>
      <c r="I12" s="32"/>
      <c r="J12" s="28"/>
      <c r="K12" s="28"/>
      <c r="L12" s="28"/>
      <c r="M12" s="28"/>
      <c r="N12" s="28"/>
      <c r="O12" s="28"/>
      <c r="P12" s="28"/>
      <c r="Q12" s="28"/>
      <c r="R12" s="28"/>
    </row>
    <row r="13" spans="2:18" ht="10.5" customHeight="1" x14ac:dyDescent="0.2">
      <c r="B13" s="4" t="s">
        <v>37</v>
      </c>
      <c r="G13" s="32"/>
      <c r="H13" s="32"/>
      <c r="I13" s="32"/>
      <c r="J13" s="28"/>
      <c r="K13" s="28"/>
      <c r="L13" s="28"/>
      <c r="M13" s="28"/>
      <c r="N13" s="28"/>
      <c r="O13" s="28"/>
      <c r="P13" s="28"/>
      <c r="Q13" s="28"/>
      <c r="R13" s="28"/>
    </row>
    <row r="14" spans="2:18" ht="10.5" customHeight="1" x14ac:dyDescent="0.2">
      <c r="B14" s="4" t="s">
        <v>275</v>
      </c>
      <c r="G14" s="32"/>
      <c r="H14" s="32"/>
      <c r="I14" s="32"/>
      <c r="J14" s="28"/>
      <c r="K14" s="28"/>
      <c r="L14" s="28"/>
      <c r="M14" s="28"/>
      <c r="N14" s="28"/>
      <c r="O14" s="28"/>
      <c r="P14" s="28"/>
      <c r="Q14" s="28"/>
      <c r="R14" s="28"/>
    </row>
    <row r="15" spans="2:18" ht="10.5" customHeight="1" x14ac:dyDescent="0.25">
      <c r="C15" s="16" t="s">
        <v>282</v>
      </c>
      <c r="G15" s="32"/>
      <c r="H15" s="32"/>
      <c r="I15" s="32"/>
      <c r="J15" s="29"/>
      <c r="K15" s="29"/>
      <c r="L15" s="29"/>
      <c r="M15" s="29"/>
      <c r="N15" s="29"/>
      <c r="O15" s="29"/>
      <c r="P15" s="29"/>
      <c r="Q15" s="29"/>
      <c r="R15" s="29"/>
    </row>
    <row r="16" spans="2:18" ht="10.5" customHeight="1" x14ac:dyDescent="0.2">
      <c r="B16" s="4" t="s">
        <v>276</v>
      </c>
      <c r="G16" s="32"/>
      <c r="H16" s="32"/>
      <c r="I16" s="32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10.5" customHeight="1" x14ac:dyDescent="0.2">
      <c r="B17" s="4" t="s">
        <v>277</v>
      </c>
      <c r="G17" s="32"/>
      <c r="H17" s="32"/>
      <c r="I17" s="32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10.5" customHeight="1" x14ac:dyDescent="0.25">
      <c r="C18" s="16" t="s">
        <v>283</v>
      </c>
      <c r="G18" s="32"/>
      <c r="H18" s="32"/>
      <c r="I18" s="32"/>
      <c r="J18" s="29"/>
      <c r="K18" s="29"/>
      <c r="L18" s="29"/>
      <c r="M18" s="29"/>
      <c r="N18" s="29"/>
      <c r="O18" s="29"/>
      <c r="P18" s="29"/>
      <c r="Q18" s="29"/>
      <c r="R18" s="29"/>
    </row>
    <row r="19" spans="2:18" ht="10.5" customHeight="1" x14ac:dyDescent="0.2">
      <c r="B19" s="4" t="s">
        <v>278</v>
      </c>
      <c r="G19" s="32"/>
      <c r="H19" s="32"/>
      <c r="I19" s="32"/>
      <c r="J19" s="28"/>
      <c r="K19" s="28"/>
      <c r="L19" s="28"/>
      <c r="M19" s="28"/>
      <c r="N19" s="28"/>
      <c r="O19" s="28"/>
      <c r="P19" s="28"/>
      <c r="Q19" s="28"/>
      <c r="R19" s="28"/>
    </row>
    <row r="20" spans="2:18" ht="10.5" customHeight="1" x14ac:dyDescent="0.2">
      <c r="B20" s="4" t="s">
        <v>279</v>
      </c>
      <c r="G20" s="32"/>
      <c r="H20" s="32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0.5" customHeight="1" x14ac:dyDescent="0.2">
      <c r="B21" s="4" t="s">
        <v>60</v>
      </c>
      <c r="G21" s="32"/>
      <c r="H21" s="32"/>
      <c r="I21" s="32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10.5" customHeight="1" x14ac:dyDescent="0.2">
      <c r="B22" s="4" t="s">
        <v>64</v>
      </c>
      <c r="G22" s="32"/>
      <c r="H22" s="32"/>
      <c r="I22" s="32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10.5" customHeight="1" x14ac:dyDescent="0.25">
      <c r="C23" s="16" t="s">
        <v>284</v>
      </c>
      <c r="G23" s="32"/>
      <c r="H23" s="32"/>
      <c r="I23" s="32"/>
      <c r="J23" s="29"/>
      <c r="K23" s="29"/>
      <c r="L23" s="29"/>
      <c r="M23" s="29"/>
      <c r="N23" s="29"/>
      <c r="O23" s="29"/>
      <c r="P23" s="29"/>
      <c r="Q23" s="29"/>
      <c r="R23" s="29"/>
    </row>
    <row r="24" spans="2:18" ht="10.5" customHeight="1" x14ac:dyDescent="0.2">
      <c r="B24" s="4" t="s">
        <v>280</v>
      </c>
      <c r="G24" s="32"/>
      <c r="H24" s="32"/>
      <c r="I24" s="32"/>
      <c r="J24" s="28"/>
      <c r="K24" s="28"/>
      <c r="L24" s="28"/>
      <c r="M24" s="28"/>
      <c r="N24" s="28"/>
      <c r="O24" s="28"/>
      <c r="P24" s="28"/>
      <c r="Q24" s="28"/>
      <c r="R24" s="28"/>
    </row>
    <row r="25" spans="2:18" ht="10.5" customHeight="1" x14ac:dyDescent="0.25">
      <c r="C25" s="16" t="s">
        <v>285</v>
      </c>
      <c r="G25" s="32"/>
      <c r="H25" s="32"/>
      <c r="I25" s="32"/>
      <c r="J25" s="28"/>
      <c r="K25" s="28"/>
      <c r="L25" s="28"/>
      <c r="M25" s="28"/>
      <c r="N25" s="28"/>
      <c r="O25" s="28"/>
      <c r="P25" s="28"/>
      <c r="Q25" s="28"/>
      <c r="R25" s="28"/>
    </row>
    <row r="26" spans="2:18" ht="10.5" customHeight="1" x14ac:dyDescent="0.2">
      <c r="B26" s="4" t="s">
        <v>80</v>
      </c>
      <c r="G26" s="32"/>
      <c r="H26" s="32"/>
      <c r="I26" s="32"/>
      <c r="J26" s="28"/>
      <c r="K26" s="28"/>
      <c r="L26" s="28"/>
      <c r="M26" s="28"/>
      <c r="N26" s="28"/>
      <c r="O26" s="28"/>
      <c r="P26" s="28"/>
      <c r="Q26" s="28"/>
      <c r="R26" s="28"/>
    </row>
    <row r="27" spans="2:18" ht="10.5" customHeight="1" x14ac:dyDescent="0.25">
      <c r="C27" s="16" t="s">
        <v>286</v>
      </c>
      <c r="G27" s="32"/>
      <c r="H27" s="32"/>
      <c r="I27" s="32"/>
      <c r="J27" s="29"/>
      <c r="K27" s="29"/>
      <c r="L27" s="29"/>
      <c r="M27" s="29"/>
      <c r="N27" s="29"/>
      <c r="O27" s="29"/>
      <c r="P27" s="29"/>
      <c r="Q27" s="29"/>
      <c r="R27" s="29"/>
    </row>
    <row r="28" spans="2:18" ht="10.5" customHeight="1" x14ac:dyDescent="0.2">
      <c r="G28" s="11"/>
      <c r="H28" s="11"/>
      <c r="I28" s="11"/>
    </row>
    <row r="29" spans="2:18" ht="10.5" customHeight="1" x14ac:dyDescent="0.25">
      <c r="B29" s="3" t="s">
        <v>287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2:18" ht="10.5" customHeight="1" x14ac:dyDescent="0.2">
      <c r="G30" s="11"/>
      <c r="H30" s="11"/>
      <c r="I30" s="11"/>
    </row>
    <row r="31" spans="2:18" ht="10.5" customHeight="1" x14ac:dyDescent="0.2">
      <c r="B31" s="4" t="s">
        <v>288</v>
      </c>
      <c r="G31" s="11"/>
      <c r="H31" s="11"/>
      <c r="I31" s="11"/>
      <c r="J31" s="26"/>
      <c r="K31" s="26"/>
      <c r="L31" s="26"/>
      <c r="M31" s="26"/>
      <c r="N31" s="26"/>
      <c r="O31" s="26"/>
      <c r="P31" s="26"/>
      <c r="Q31" s="26"/>
      <c r="R31" s="26"/>
    </row>
    <row r="32" spans="2:18" ht="10.5" customHeight="1" x14ac:dyDescent="0.25">
      <c r="C32" s="16" t="s">
        <v>289</v>
      </c>
      <c r="G32" s="15"/>
      <c r="H32" s="15"/>
      <c r="I32" s="15"/>
      <c r="J32" s="27"/>
      <c r="K32" s="27"/>
      <c r="L32" s="27"/>
      <c r="M32" s="27"/>
      <c r="N32" s="27"/>
      <c r="O32" s="27"/>
      <c r="P32" s="27"/>
      <c r="Q32" s="27"/>
      <c r="R32" s="27"/>
    </row>
    <row r="33" spans="1:18" ht="10.5" customHeight="1" x14ac:dyDescent="0.2">
      <c r="G33" s="12"/>
      <c r="H33" s="12"/>
      <c r="I33" s="12"/>
    </row>
    <row r="34" spans="1:18" ht="10.5" customHeight="1" x14ac:dyDescent="0.2">
      <c r="A34" s="3" t="s">
        <v>290</v>
      </c>
      <c r="G34" s="12"/>
      <c r="H34" s="12"/>
      <c r="I34" s="12"/>
    </row>
    <row r="35" spans="1:18" ht="10.5" customHeight="1" x14ac:dyDescent="0.2">
      <c r="B35" s="4" t="s">
        <v>291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10.5" customHeight="1" x14ac:dyDescent="0.2">
      <c r="B36" s="4" t="s">
        <v>292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ht="10.5" customHeight="1" x14ac:dyDescent="0.2">
      <c r="B37" s="4" t="s">
        <v>293</v>
      </c>
      <c r="G37" s="25"/>
      <c r="H37" s="25"/>
      <c r="I37" s="25"/>
    </row>
    <row r="38" spans="1:18" ht="10.5" customHeight="1" x14ac:dyDescent="0.2">
      <c r="B38" s="4" t="s">
        <v>294</v>
      </c>
      <c r="G38" s="25"/>
      <c r="H38" s="25"/>
      <c r="I38" s="25"/>
    </row>
    <row r="39" spans="1:18" ht="10.5" customHeight="1" x14ac:dyDescent="0.2">
      <c r="G39" s="12"/>
      <c r="H39" s="12"/>
      <c r="I39" s="12"/>
    </row>
    <row r="40" spans="1:18" ht="10.5" customHeight="1" x14ac:dyDescent="0.25">
      <c r="A40" s="5" t="s">
        <v>295</v>
      </c>
      <c r="G40" s="12"/>
      <c r="H40" s="12"/>
      <c r="I40" s="12"/>
    </row>
    <row r="41" spans="1:18" ht="10.5" customHeight="1" x14ac:dyDescent="0.2">
      <c r="B41" s="4" t="s">
        <v>5</v>
      </c>
      <c r="G41" s="13" t="s">
        <v>6</v>
      </c>
      <c r="H41" s="14" t="s">
        <v>6</v>
      </c>
      <c r="I41" s="14" t="s">
        <v>6</v>
      </c>
    </row>
    <row r="42" spans="1:18" ht="10.5" customHeight="1" x14ac:dyDescent="0.2">
      <c r="C42" s="4" t="s">
        <v>273</v>
      </c>
      <c r="G42" s="8"/>
      <c r="H42" s="9"/>
      <c r="I42" s="10"/>
    </row>
    <row r="43" spans="1:18" ht="10.5" customHeight="1" x14ac:dyDescent="0.2">
      <c r="C43" s="4" t="s">
        <v>9</v>
      </c>
      <c r="G43" s="8"/>
      <c r="H43" s="9"/>
      <c r="I43" s="9"/>
    </row>
    <row r="44" spans="1:18" ht="10.5" customHeight="1" x14ac:dyDescent="0.2">
      <c r="C44" s="4" t="s">
        <v>13</v>
      </c>
      <c r="G44" s="8"/>
      <c r="H44" s="9"/>
      <c r="I44" s="9"/>
    </row>
    <row r="45" spans="1:18" ht="10.5" customHeight="1" x14ac:dyDescent="0.2">
      <c r="B45" s="4" t="s">
        <v>21</v>
      </c>
      <c r="G45" s="8"/>
      <c r="H45" s="8"/>
      <c r="I45" s="8"/>
    </row>
    <row r="46" spans="1:18" ht="10.5" customHeight="1" x14ac:dyDescent="0.2">
      <c r="B46" s="4" t="s">
        <v>25</v>
      </c>
      <c r="G46" s="8"/>
      <c r="H46" s="8"/>
      <c r="I46" s="8"/>
    </row>
    <row r="47" spans="1:18" ht="10.5" customHeight="1" x14ac:dyDescent="0.2">
      <c r="B47" s="4" t="s">
        <v>29</v>
      </c>
      <c r="G47" s="8"/>
      <c r="H47" s="8"/>
      <c r="I47" s="8"/>
    </row>
    <row r="48" spans="1:18" ht="10.5" customHeight="1" x14ac:dyDescent="0.2">
      <c r="B48" s="4" t="s">
        <v>33</v>
      </c>
      <c r="G48" s="8"/>
      <c r="H48" s="8"/>
      <c r="I48" s="8"/>
    </row>
    <row r="49" spans="2:15" ht="10.5" customHeight="1" x14ac:dyDescent="0.2">
      <c r="B49" s="4" t="s">
        <v>37</v>
      </c>
      <c r="G49" s="8"/>
      <c r="H49" s="8"/>
      <c r="I49" s="8"/>
      <c r="O49" s="7"/>
    </row>
    <row r="50" spans="2:15" ht="10.5" customHeight="1" x14ac:dyDescent="0.2">
      <c r="B50" s="4" t="s">
        <v>41</v>
      </c>
      <c r="G50" s="11"/>
      <c r="H50" s="11"/>
      <c r="I50" s="11"/>
      <c r="O50" s="7"/>
    </row>
    <row r="51" spans="2:15" ht="10.5" customHeight="1" x14ac:dyDescent="0.2">
      <c r="B51" s="4" t="s">
        <v>49</v>
      </c>
      <c r="G51" s="8"/>
      <c r="H51" s="9"/>
      <c r="I51" s="9"/>
    </row>
    <row r="52" spans="2:15" ht="10.5" customHeight="1" x14ac:dyDescent="0.2">
      <c r="B52" s="4" t="s">
        <v>57</v>
      </c>
      <c r="G52" s="8"/>
      <c r="H52" s="9"/>
      <c r="I52" s="9"/>
    </row>
    <row r="53" spans="2:15" ht="10.5" customHeight="1" x14ac:dyDescent="0.2">
      <c r="B53" s="4" t="s">
        <v>60</v>
      </c>
      <c r="G53" s="8"/>
      <c r="H53" s="9"/>
      <c r="I53" s="9"/>
    </row>
    <row r="54" spans="2:15" ht="10.5" customHeight="1" x14ac:dyDescent="0.2">
      <c r="B54" s="4" t="s">
        <v>64</v>
      </c>
      <c r="G54" s="8"/>
      <c r="H54" s="9"/>
      <c r="I54" s="9"/>
    </row>
    <row r="55" spans="2:15" ht="10.5" customHeight="1" x14ac:dyDescent="0.2">
      <c r="B55" s="4" t="s">
        <v>72</v>
      </c>
      <c r="G55" s="8"/>
      <c r="H55" s="8"/>
      <c r="I55" s="8"/>
    </row>
    <row r="56" spans="2:15" ht="10.5" customHeight="1" x14ac:dyDescent="0.2">
      <c r="B56" s="4" t="s">
        <v>80</v>
      </c>
      <c r="G56" s="8"/>
      <c r="H56" s="9"/>
      <c r="I56" s="9"/>
    </row>
    <row r="57" spans="2:15" ht="10.5" customHeight="1" x14ac:dyDescent="0.2">
      <c r="G57" s="11"/>
      <c r="H57" s="11"/>
      <c r="I57" s="11"/>
    </row>
    <row r="58" spans="2:15" ht="10.5" customHeight="1" x14ac:dyDescent="0.2">
      <c r="B58" s="6" t="s">
        <v>53</v>
      </c>
      <c r="G58" s="8"/>
      <c r="H58" s="9"/>
      <c r="I58" s="9"/>
    </row>
    <row r="59" spans="2:15" ht="10.5" customHeight="1" x14ac:dyDescent="0.2">
      <c r="B59" s="6" t="s">
        <v>84</v>
      </c>
      <c r="G59" s="8"/>
      <c r="H59" s="9"/>
      <c r="I59" s="9"/>
    </row>
    <row r="60" spans="2:15" ht="10.5" customHeight="1" x14ac:dyDescent="0.2">
      <c r="G60" s="11"/>
      <c r="H60" s="11"/>
      <c r="I60" s="11"/>
    </row>
    <row r="61" spans="2:15" ht="10.5" customHeight="1" x14ac:dyDescent="0.2">
      <c r="B61" s="4" t="s">
        <v>95</v>
      </c>
      <c r="G61" s="8"/>
      <c r="H61" s="9"/>
      <c r="I61" s="9"/>
    </row>
    <row r="62" spans="2:15" ht="10.5" customHeight="1" x14ac:dyDescent="0.2">
      <c r="C62" s="4" t="s">
        <v>96</v>
      </c>
      <c r="G62" s="8"/>
      <c r="H62" s="9"/>
      <c r="I62" s="9"/>
    </row>
    <row r="63" spans="2:15" ht="10.5" customHeight="1" x14ac:dyDescent="0.2">
      <c r="C63" s="4" t="s">
        <v>100</v>
      </c>
      <c r="G63" s="8"/>
      <c r="H63" s="9"/>
      <c r="I63" s="9"/>
    </row>
    <row r="64" spans="2:15" ht="10.5" customHeight="1" x14ac:dyDescent="0.2">
      <c r="G64" s="11"/>
      <c r="H64" s="11"/>
      <c r="I64" s="11"/>
    </row>
    <row r="65" spans="1:9" ht="10.5" customHeight="1" x14ac:dyDescent="0.2">
      <c r="A65" s="3" t="s">
        <v>296</v>
      </c>
      <c r="G65" s="11"/>
      <c r="H65" s="11"/>
      <c r="I65" s="11"/>
    </row>
    <row r="66" spans="1:9" ht="10.5" customHeight="1" x14ac:dyDescent="0.2">
      <c r="B66" s="4" t="s">
        <v>276</v>
      </c>
      <c r="G66" s="8"/>
      <c r="H66" s="8"/>
      <c r="I66" s="8"/>
    </row>
    <row r="67" spans="1:9" ht="10.5" customHeight="1" x14ac:dyDescent="0.2">
      <c r="B67" s="4" t="s">
        <v>323</v>
      </c>
      <c r="G67" s="34">
        <v>-223.7</v>
      </c>
      <c r="H67" s="34">
        <v>-223.4</v>
      </c>
      <c r="I67" s="34">
        <v>-192.7</v>
      </c>
    </row>
    <row r="68" spans="1:9" ht="10.5" customHeight="1" x14ac:dyDescent="0.2">
      <c r="G68" s="11"/>
      <c r="H68" s="11"/>
      <c r="I68" s="11"/>
    </row>
    <row r="69" spans="1:9" ht="10.5" customHeight="1" x14ac:dyDescent="0.2">
      <c r="A69" s="3" t="s">
        <v>297</v>
      </c>
      <c r="G69" s="11"/>
      <c r="H69" s="11"/>
      <c r="I69" s="11"/>
    </row>
    <row r="70" spans="1:9" ht="10.5" customHeight="1" x14ac:dyDescent="0.2">
      <c r="B70" s="4" t="s">
        <v>299</v>
      </c>
      <c r="G70" s="34">
        <v>268.7</v>
      </c>
      <c r="H70" s="34">
        <v>347.3</v>
      </c>
      <c r="I70" s="34">
        <v>280.7</v>
      </c>
    </row>
    <row r="71" spans="1:9" ht="10.5" customHeight="1" x14ac:dyDescent="0.2">
      <c r="B71" s="4" t="s">
        <v>275</v>
      </c>
      <c r="G71" s="8"/>
      <c r="H71" s="8"/>
      <c r="I71" s="8"/>
    </row>
    <row r="72" spans="1:9" ht="10.5" customHeight="1" x14ac:dyDescent="0.2">
      <c r="B72" s="4" t="s">
        <v>300</v>
      </c>
      <c r="G72" s="8"/>
      <c r="H72" s="8"/>
      <c r="I72" s="8"/>
    </row>
    <row r="73" spans="1:9" ht="10.5" customHeight="1" x14ac:dyDescent="0.2">
      <c r="G73" s="11"/>
      <c r="H73" s="11"/>
      <c r="I73" s="11"/>
    </row>
    <row r="74" spans="1:9" ht="10.5" customHeight="1" x14ac:dyDescent="0.2">
      <c r="A74" s="3" t="s">
        <v>298</v>
      </c>
      <c r="G74" s="11"/>
      <c r="H74" s="11"/>
      <c r="I74" s="11"/>
    </row>
    <row r="75" spans="1:9" ht="10.5" customHeight="1" x14ac:dyDescent="0.2">
      <c r="B75" s="4" t="s">
        <v>301</v>
      </c>
      <c r="G75" s="11"/>
      <c r="H75" s="11"/>
      <c r="I75" s="11"/>
    </row>
    <row r="76" spans="1:9" ht="10.5" customHeight="1" x14ac:dyDescent="0.2">
      <c r="B76" s="4" t="s">
        <v>324</v>
      </c>
      <c r="G76" s="35">
        <v>59.6</v>
      </c>
      <c r="H76" s="35">
        <v>44.4</v>
      </c>
      <c r="I76" s="35">
        <v>14.3</v>
      </c>
    </row>
    <row r="77" spans="1:9" ht="10.5" customHeight="1" x14ac:dyDescent="0.2"/>
    <row r="78" spans="1:9" ht="10.5" customHeight="1" x14ac:dyDescent="0.2"/>
    <row r="79" spans="1:9" ht="10.5" customHeight="1" x14ac:dyDescent="0.2"/>
    <row r="80" spans="1:9" ht="10.5" customHeight="1" x14ac:dyDescent="0.2"/>
  </sheetData>
  <dataValidations count="1">
    <dataValidation type="list" allowBlank="1" showInputMessage="1" showErrorMessage="1" sqref="Q42:Q44" xr:uid="{38692B0D-F552-483F-853F-178E7C3E6D13}">
      <formula1>$B$6:$B$26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C860B-739E-4A52-A6EE-5BE00CA7CB65}">
  <dimension ref="A1:R75"/>
  <sheetViews>
    <sheetView zoomScale="112" zoomScaleNormal="100" workbookViewId="0">
      <selection activeCell="D13" sqref="D13"/>
    </sheetView>
  </sheetViews>
  <sheetFormatPr defaultRowHeight="10" x14ac:dyDescent="0.2"/>
  <cols>
    <col min="1" max="1" width="3.90625" style="4" customWidth="1"/>
    <col min="2" max="2" width="3.36328125" style="4" customWidth="1"/>
    <col min="3" max="3" width="35" style="4" customWidth="1"/>
    <col min="4" max="6" width="8.7265625" style="4"/>
    <col min="7" max="15" width="10.6328125" style="4" bestFit="1" customWidth="1"/>
    <col min="16" max="16384" width="8.7265625" style="4"/>
  </cols>
  <sheetData>
    <row r="1" spans="2:18" ht="10.5" customHeight="1" x14ac:dyDescent="0.25">
      <c r="G1" s="24"/>
      <c r="H1" s="24"/>
      <c r="I1" s="24"/>
      <c r="J1" s="33"/>
      <c r="K1" s="33"/>
      <c r="L1" s="33"/>
      <c r="M1" s="33"/>
      <c r="N1" s="33"/>
      <c r="O1" s="33"/>
      <c r="P1" s="33"/>
      <c r="Q1" s="33"/>
      <c r="R1" s="33"/>
    </row>
    <row r="2" spans="2:18" ht="10.5" customHeight="1" x14ac:dyDescent="0.25">
      <c r="G2" s="23"/>
      <c r="H2" s="23"/>
      <c r="I2" s="23"/>
      <c r="J2" s="30"/>
      <c r="K2" s="30"/>
      <c r="L2" s="30"/>
      <c r="M2" s="30"/>
      <c r="N2" s="30"/>
      <c r="O2" s="30"/>
      <c r="P2" s="30"/>
      <c r="Q2" s="30"/>
      <c r="R2" s="30"/>
    </row>
    <row r="3" spans="2:18" ht="10.5" customHeight="1" x14ac:dyDescent="0.25">
      <c r="G3" s="23"/>
      <c r="H3" s="23"/>
      <c r="I3" s="23"/>
      <c r="J3" s="30"/>
      <c r="K3" s="30"/>
      <c r="L3" s="30"/>
      <c r="M3" s="30"/>
      <c r="N3" s="30"/>
      <c r="O3" s="30"/>
      <c r="P3" s="30"/>
      <c r="Q3" s="30"/>
      <c r="R3" s="30"/>
    </row>
    <row r="4" spans="2:18" ht="10.5" customHeight="1" x14ac:dyDescent="0.2">
      <c r="C4" s="31" t="s">
        <v>322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2:18" ht="10.5" customHeight="1" x14ac:dyDescent="0.2"/>
    <row r="6" spans="2:18" ht="10.5" customHeight="1" x14ac:dyDescent="0.2">
      <c r="B6" s="4" t="s">
        <v>302</v>
      </c>
      <c r="G6" s="32">
        <f>4350.9+281.2</f>
        <v>4632.0999999999995</v>
      </c>
      <c r="H6" s="32"/>
      <c r="I6" s="32"/>
      <c r="J6" s="26"/>
      <c r="K6" s="26"/>
      <c r="L6" s="26"/>
      <c r="M6" s="26"/>
      <c r="N6" s="26"/>
      <c r="O6" s="26"/>
      <c r="P6" s="26"/>
      <c r="Q6" s="26"/>
      <c r="R6" s="26"/>
    </row>
    <row r="7" spans="2:18" ht="10.5" customHeight="1" x14ac:dyDescent="0.2">
      <c r="B7" s="4" t="s">
        <v>303</v>
      </c>
      <c r="G7" s="32">
        <v>883.4</v>
      </c>
      <c r="H7" s="32"/>
      <c r="I7" s="32"/>
      <c r="J7" s="26"/>
      <c r="K7" s="26"/>
      <c r="L7" s="26"/>
      <c r="M7" s="26"/>
      <c r="N7" s="26"/>
      <c r="O7" s="26"/>
      <c r="P7" s="26"/>
      <c r="Q7" s="26"/>
      <c r="R7" s="26"/>
    </row>
    <row r="8" spans="2:18" ht="10.5" customHeight="1" x14ac:dyDescent="0.2">
      <c r="B8" s="4" t="s">
        <v>173</v>
      </c>
      <c r="G8" s="32">
        <v>1551.4</v>
      </c>
      <c r="H8" s="32"/>
      <c r="I8" s="32"/>
      <c r="J8" s="26"/>
      <c r="K8" s="26"/>
      <c r="L8" s="26"/>
      <c r="M8" s="26"/>
      <c r="N8" s="26"/>
      <c r="O8" s="26"/>
      <c r="P8" s="26"/>
      <c r="Q8" s="26"/>
      <c r="R8" s="26"/>
    </row>
    <row r="9" spans="2:18" ht="10.5" customHeight="1" x14ac:dyDescent="0.2">
      <c r="B9" s="4" t="s">
        <v>304</v>
      </c>
      <c r="G9" s="32">
        <v>739.5</v>
      </c>
      <c r="H9" s="32"/>
      <c r="I9" s="32"/>
      <c r="J9" s="26"/>
      <c r="K9" s="26"/>
      <c r="L9" s="26"/>
      <c r="M9" s="26"/>
      <c r="N9" s="26"/>
      <c r="O9" s="26"/>
      <c r="P9" s="26"/>
      <c r="Q9" s="26"/>
      <c r="R9" s="26"/>
    </row>
    <row r="10" spans="2:18" ht="10.5" customHeight="1" x14ac:dyDescent="0.25">
      <c r="C10" s="16" t="s">
        <v>305</v>
      </c>
      <c r="G10" s="36">
        <f>SUM(G6:G9)</f>
        <v>7806.4</v>
      </c>
      <c r="H10" s="32"/>
      <c r="I10" s="32"/>
      <c r="J10" s="27"/>
      <c r="K10" s="27"/>
      <c r="L10" s="27"/>
      <c r="M10" s="27"/>
      <c r="N10" s="27"/>
      <c r="O10" s="27"/>
      <c r="P10" s="27"/>
      <c r="Q10" s="27"/>
      <c r="R10" s="27"/>
    </row>
    <row r="11" spans="2:18" ht="10.5" customHeight="1" x14ac:dyDescent="0.2">
      <c r="G11" s="32"/>
      <c r="H11" s="32"/>
      <c r="I11" s="32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10.5" customHeight="1" x14ac:dyDescent="0.2">
      <c r="B12" s="4" t="s">
        <v>182</v>
      </c>
      <c r="G12" s="32">
        <v>206.1</v>
      </c>
      <c r="H12" s="32"/>
      <c r="I12" s="32"/>
      <c r="J12" s="26"/>
      <c r="K12" s="26"/>
      <c r="L12" s="26"/>
      <c r="M12" s="26"/>
      <c r="N12" s="26"/>
      <c r="O12" s="26"/>
      <c r="P12" s="26"/>
      <c r="Q12" s="26"/>
      <c r="R12" s="26"/>
    </row>
    <row r="13" spans="2:18" ht="10.5" customHeight="1" x14ac:dyDescent="0.2">
      <c r="B13" s="4" t="s">
        <v>306</v>
      </c>
      <c r="G13" s="32">
        <v>478.7</v>
      </c>
      <c r="H13" s="32"/>
      <c r="I13" s="32"/>
      <c r="J13" s="26"/>
      <c r="K13" s="26"/>
      <c r="L13" s="26"/>
      <c r="M13" s="26"/>
      <c r="N13" s="26"/>
      <c r="O13" s="26"/>
      <c r="P13" s="26"/>
      <c r="Q13" s="26"/>
      <c r="R13" s="26"/>
    </row>
    <row r="14" spans="2:18" ht="10.5" customHeight="1" x14ac:dyDescent="0.2">
      <c r="B14" s="4" t="s">
        <v>307</v>
      </c>
      <c r="G14" s="32">
        <v>6241.4</v>
      </c>
      <c r="H14" s="32"/>
      <c r="I14" s="32"/>
      <c r="J14" s="26"/>
      <c r="K14" s="26"/>
      <c r="L14" s="26"/>
      <c r="M14" s="26"/>
      <c r="N14" s="26"/>
      <c r="O14" s="26"/>
      <c r="P14" s="26"/>
      <c r="Q14" s="26"/>
      <c r="R14" s="26"/>
    </row>
    <row r="15" spans="2:18" ht="10.5" customHeight="1" x14ac:dyDescent="0.2">
      <c r="B15" s="4" t="s">
        <v>308</v>
      </c>
      <c r="G15" s="32">
        <v>8134.1</v>
      </c>
      <c r="H15" s="32"/>
      <c r="I15" s="32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10.5" customHeight="1" x14ac:dyDescent="0.2">
      <c r="B16" s="4" t="s">
        <v>309</v>
      </c>
      <c r="G16" s="32">
        <f>1789.9+568.6</f>
        <v>2358.5</v>
      </c>
      <c r="H16" s="32"/>
      <c r="I16" s="32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10.5" customHeight="1" x14ac:dyDescent="0.2">
      <c r="B17" s="4" t="s">
        <v>310</v>
      </c>
      <c r="G17" s="32">
        <v>552.1</v>
      </c>
      <c r="H17" s="32"/>
      <c r="I17" s="32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10.5" customHeight="1" x14ac:dyDescent="0.2">
      <c r="B18" s="4" t="s">
        <v>203</v>
      </c>
      <c r="G18" s="32">
        <v>3597.2</v>
      </c>
      <c r="H18" s="32"/>
      <c r="I18" s="32"/>
      <c r="J18" s="26"/>
      <c r="K18" s="26"/>
      <c r="L18" s="26"/>
      <c r="M18" s="26"/>
      <c r="N18" s="26"/>
      <c r="O18" s="26"/>
      <c r="P18" s="26"/>
      <c r="Q18" s="26"/>
      <c r="R18" s="26"/>
    </row>
    <row r="19" spans="2:18" ht="10.5" customHeight="1" x14ac:dyDescent="0.25">
      <c r="C19" s="21" t="s">
        <v>311</v>
      </c>
      <c r="G19" s="36">
        <f>SUM(G10,G12:G18)</f>
        <v>29374.5</v>
      </c>
      <c r="H19" s="32"/>
      <c r="I19" s="32"/>
      <c r="J19" s="27"/>
      <c r="K19" s="27"/>
      <c r="L19" s="27"/>
      <c r="M19" s="27"/>
      <c r="N19" s="27"/>
      <c r="O19" s="27"/>
      <c r="P19" s="27"/>
      <c r="Q19" s="27"/>
      <c r="R19" s="27"/>
    </row>
    <row r="20" spans="2:18" ht="10.5" customHeight="1" x14ac:dyDescent="0.2">
      <c r="G20" s="32"/>
      <c r="H20" s="32"/>
      <c r="I20" s="32"/>
      <c r="J20" s="26"/>
      <c r="K20" s="26"/>
      <c r="L20" s="26"/>
      <c r="M20" s="26"/>
      <c r="N20" s="26"/>
      <c r="O20" s="26"/>
      <c r="P20" s="26"/>
      <c r="Q20" s="26"/>
      <c r="R20" s="26"/>
    </row>
    <row r="21" spans="2:18" ht="10.5" customHeight="1" x14ac:dyDescent="0.2">
      <c r="B21" s="4" t="s">
        <v>312</v>
      </c>
      <c r="G21" s="32">
        <v>438.8</v>
      </c>
      <c r="H21" s="32"/>
      <c r="I21" s="32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10.5" customHeight="1" x14ac:dyDescent="0.2">
      <c r="B22" s="4" t="s">
        <v>211</v>
      </c>
      <c r="G22" s="32">
        <v>997.9</v>
      </c>
      <c r="H22" s="32"/>
      <c r="I22" s="32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10.5" customHeight="1" x14ac:dyDescent="0.2">
      <c r="B23" s="4" t="s">
        <v>313</v>
      </c>
      <c r="G23" s="32">
        <f>1160.7+696+98.2+1456.5</f>
        <v>3411.4</v>
      </c>
      <c r="H23" s="32"/>
      <c r="I23" s="32"/>
      <c r="J23" s="26"/>
      <c r="K23" s="26"/>
      <c r="L23" s="26"/>
      <c r="M23" s="26"/>
      <c r="N23" s="26"/>
      <c r="O23" s="26"/>
      <c r="P23" s="26"/>
      <c r="Q23" s="26"/>
      <c r="R23" s="26"/>
    </row>
    <row r="24" spans="2:18" ht="10.5" customHeight="1" x14ac:dyDescent="0.25">
      <c r="C24" s="16" t="s">
        <v>314</v>
      </c>
      <c r="G24" s="36">
        <f>SUM(G21:G23)</f>
        <v>4848.1000000000004</v>
      </c>
      <c r="H24" s="32"/>
      <c r="I24" s="32"/>
      <c r="J24" s="27"/>
      <c r="K24" s="27"/>
      <c r="L24" s="27"/>
      <c r="M24" s="27"/>
      <c r="N24" s="27"/>
      <c r="O24" s="27"/>
      <c r="P24" s="27"/>
      <c r="Q24" s="27"/>
      <c r="R24" s="27"/>
    </row>
    <row r="25" spans="2:18" ht="10.5" customHeight="1" x14ac:dyDescent="0.2">
      <c r="G25" s="32"/>
      <c r="H25" s="32"/>
      <c r="I25" s="32"/>
      <c r="J25" s="26"/>
      <c r="K25" s="26"/>
      <c r="L25" s="26"/>
      <c r="M25" s="26"/>
      <c r="N25" s="26"/>
      <c r="O25" s="26"/>
      <c r="P25" s="26"/>
      <c r="Q25" s="26"/>
      <c r="R25" s="26"/>
    </row>
    <row r="26" spans="2:18" ht="10.5" customHeight="1" x14ac:dyDescent="0.2">
      <c r="B26" s="4" t="s">
        <v>234</v>
      </c>
      <c r="G26" s="32">
        <f>1249.9+14659.6</f>
        <v>15909.5</v>
      </c>
      <c r="H26" s="32"/>
      <c r="I26" s="32"/>
      <c r="J26" s="26"/>
      <c r="K26" s="26"/>
      <c r="L26" s="26"/>
      <c r="M26" s="26"/>
      <c r="N26" s="26"/>
      <c r="O26" s="26"/>
      <c r="P26" s="26"/>
      <c r="Q26" s="26"/>
      <c r="R26" s="26"/>
    </row>
    <row r="27" spans="2:18" ht="10.5" customHeight="1" x14ac:dyDescent="0.2">
      <c r="B27" s="4" t="s">
        <v>237</v>
      </c>
      <c r="G27" s="32">
        <f>1248.8+7661.7</f>
        <v>8910.5</v>
      </c>
      <c r="H27" s="32"/>
      <c r="I27" s="32"/>
      <c r="J27" s="26"/>
      <c r="K27" s="26"/>
      <c r="L27" s="26"/>
      <c r="M27" s="26"/>
      <c r="N27" s="26"/>
      <c r="O27" s="26"/>
      <c r="P27" s="26"/>
      <c r="Q27" s="26"/>
      <c r="R27" s="26"/>
    </row>
    <row r="28" spans="2:18" ht="10.5" customHeight="1" x14ac:dyDescent="0.2">
      <c r="B28" s="4" t="s">
        <v>240</v>
      </c>
      <c r="G28" s="32">
        <v>6598.5</v>
      </c>
      <c r="H28" s="32"/>
      <c r="I28" s="32"/>
      <c r="J28" s="26"/>
      <c r="K28" s="26"/>
      <c r="L28" s="26"/>
      <c r="M28" s="26"/>
      <c r="N28" s="26"/>
      <c r="O28" s="26"/>
      <c r="P28" s="26"/>
      <c r="Q28" s="26"/>
      <c r="R28" s="26"/>
    </row>
    <row r="29" spans="2:18" ht="10.5" customHeight="1" x14ac:dyDescent="0.2">
      <c r="B29" s="4" t="s">
        <v>315</v>
      </c>
      <c r="G29" s="32">
        <v>907.3</v>
      </c>
      <c r="H29" s="32"/>
      <c r="I29" s="32"/>
      <c r="J29" s="26"/>
      <c r="K29" s="26"/>
      <c r="L29" s="26"/>
      <c r="M29" s="26"/>
      <c r="N29" s="26"/>
      <c r="O29" s="26"/>
      <c r="P29" s="26"/>
      <c r="Q29" s="26"/>
      <c r="R29" s="26"/>
    </row>
    <row r="30" spans="2:18" ht="10.5" customHeight="1" x14ac:dyDescent="0.25">
      <c r="C30" s="16" t="s">
        <v>246</v>
      </c>
      <c r="G30" s="36">
        <f>SUM(G24,G26:G29)</f>
        <v>37173.9</v>
      </c>
      <c r="H30" s="32"/>
      <c r="I30" s="32"/>
      <c r="J30" s="27"/>
      <c r="K30" s="27"/>
      <c r="L30" s="27"/>
      <c r="M30" s="27"/>
      <c r="N30" s="27"/>
      <c r="O30" s="27"/>
      <c r="P30" s="27"/>
      <c r="Q30" s="27"/>
      <c r="R30" s="27"/>
    </row>
    <row r="31" spans="2:18" ht="10.5" customHeight="1" x14ac:dyDescent="0.2">
      <c r="G31" s="32"/>
      <c r="H31" s="32"/>
      <c r="I31" s="32"/>
      <c r="J31" s="26"/>
      <c r="K31" s="26"/>
      <c r="L31" s="26"/>
      <c r="M31" s="26"/>
      <c r="N31" s="26"/>
      <c r="O31" s="26"/>
      <c r="P31" s="26"/>
      <c r="Q31" s="26"/>
      <c r="R31" s="26"/>
    </row>
    <row r="32" spans="2:18" ht="10.5" customHeight="1" x14ac:dyDescent="0.2">
      <c r="B32" s="4" t="s">
        <v>316</v>
      </c>
      <c r="G32" s="32">
        <v>-7805.1</v>
      </c>
      <c r="H32" s="32"/>
      <c r="I32" s="32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10.5" customHeight="1" x14ac:dyDescent="0.2">
      <c r="B33" s="4" t="s">
        <v>317</v>
      </c>
      <c r="G33" s="32">
        <v>5.7</v>
      </c>
      <c r="H33" s="32"/>
      <c r="I33" s="32"/>
      <c r="J33" s="26"/>
      <c r="K33" s="26"/>
      <c r="L33" s="26"/>
      <c r="M33" s="26"/>
      <c r="N33" s="26"/>
      <c r="O33" s="26"/>
      <c r="P33" s="26"/>
      <c r="Q33" s="26"/>
      <c r="R33" s="26"/>
    </row>
    <row r="34" spans="1:18" ht="10.5" customHeight="1" x14ac:dyDescent="0.25">
      <c r="C34" s="16" t="s">
        <v>318</v>
      </c>
      <c r="G34" s="36">
        <f>SUM(G32:G33)</f>
        <v>-7799.4000000000005</v>
      </c>
      <c r="H34" s="32"/>
      <c r="I34" s="32"/>
      <c r="J34" s="27"/>
      <c r="K34" s="27"/>
      <c r="L34" s="27"/>
      <c r="M34" s="27"/>
      <c r="N34" s="27"/>
      <c r="O34" s="27"/>
      <c r="P34" s="27"/>
      <c r="Q34" s="27"/>
      <c r="R34" s="27"/>
    </row>
    <row r="35" spans="1:18" ht="10.5" customHeight="1" x14ac:dyDescent="0.25">
      <c r="C35" s="21" t="s">
        <v>319</v>
      </c>
      <c r="G35" s="36">
        <f>G30+G34</f>
        <v>29374.5</v>
      </c>
      <c r="H35" s="32"/>
      <c r="I35" s="32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0.5" customHeight="1" x14ac:dyDescent="0.2"/>
    <row r="37" spans="1:18" ht="10.5" customHeight="1" x14ac:dyDescent="0.25">
      <c r="C37" s="4" t="s">
        <v>320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10.5" customHeight="1" x14ac:dyDescent="0.2"/>
    <row r="39" spans="1:18" ht="10.5" customHeight="1" x14ac:dyDescent="0.2"/>
    <row r="40" spans="1:18" ht="10.5" customHeight="1" x14ac:dyDescent="0.25">
      <c r="A40" s="18" t="s">
        <v>295</v>
      </c>
    </row>
    <row r="41" spans="1:18" ht="10.5" customHeight="1" x14ac:dyDescent="0.2">
      <c r="C41" s="19" t="s">
        <v>164</v>
      </c>
      <c r="H41" s="20"/>
      <c r="I41" s="7"/>
    </row>
    <row r="42" spans="1:18" ht="10.5" customHeight="1" x14ac:dyDescent="0.2">
      <c r="C42" s="19" t="s">
        <v>167</v>
      </c>
      <c r="H42" s="20"/>
      <c r="I42" s="7"/>
    </row>
    <row r="43" spans="1:18" ht="10.5" customHeight="1" x14ac:dyDescent="0.2">
      <c r="C43" s="19" t="s">
        <v>170</v>
      </c>
      <c r="H43" s="20"/>
      <c r="I43" s="7"/>
    </row>
    <row r="44" spans="1:18" ht="10.5" customHeight="1" x14ac:dyDescent="0.2">
      <c r="C44" s="19" t="s">
        <v>173</v>
      </c>
      <c r="H44" s="20"/>
      <c r="I44" s="7"/>
    </row>
    <row r="45" spans="1:18" ht="10.5" customHeight="1" x14ac:dyDescent="0.2">
      <c r="C45" s="19" t="s">
        <v>176</v>
      </c>
      <c r="H45" s="20"/>
      <c r="I45" s="7"/>
    </row>
    <row r="46" spans="1:18" ht="10.5" customHeight="1" x14ac:dyDescent="0.2">
      <c r="C46" s="19" t="s">
        <v>182</v>
      </c>
      <c r="H46" s="20"/>
      <c r="I46" s="7"/>
    </row>
    <row r="47" spans="1:18" ht="10.5" customHeight="1" x14ac:dyDescent="0.2">
      <c r="C47" s="19" t="s">
        <v>185</v>
      </c>
      <c r="H47" s="20"/>
      <c r="I47" s="7"/>
    </row>
    <row r="48" spans="1:18" ht="10.5" customHeight="1" x14ac:dyDescent="0.2">
      <c r="C48" s="19" t="s">
        <v>188</v>
      </c>
      <c r="H48" s="20"/>
      <c r="I48" s="7"/>
    </row>
    <row r="49" spans="3:9" ht="10.5" customHeight="1" x14ac:dyDescent="0.2">
      <c r="C49" s="19" t="s">
        <v>191</v>
      </c>
      <c r="H49" s="20"/>
      <c r="I49" s="7"/>
    </row>
    <row r="50" spans="3:9" ht="10.5" customHeight="1" x14ac:dyDescent="0.2">
      <c r="C50" s="19" t="s">
        <v>194</v>
      </c>
      <c r="H50" s="20"/>
      <c r="I50" s="7"/>
    </row>
    <row r="51" spans="3:9" ht="10.5" customHeight="1" x14ac:dyDescent="0.2">
      <c r="C51" s="19" t="s">
        <v>197</v>
      </c>
      <c r="H51" s="20"/>
      <c r="I51" s="7"/>
    </row>
    <row r="52" spans="3:9" ht="10.5" customHeight="1" x14ac:dyDescent="0.2">
      <c r="C52" s="19" t="s">
        <v>200</v>
      </c>
      <c r="H52" s="20"/>
      <c r="I52" s="7"/>
    </row>
    <row r="53" spans="3:9" ht="10.5" customHeight="1" x14ac:dyDescent="0.2">
      <c r="C53" s="19" t="s">
        <v>203</v>
      </c>
      <c r="H53" s="20"/>
      <c r="I53" s="7"/>
    </row>
    <row r="54" spans="3:9" ht="10.5" customHeight="1" x14ac:dyDescent="0.2">
      <c r="C54" s="19" t="s">
        <v>211</v>
      </c>
      <c r="H54" s="20"/>
      <c r="I54" s="7"/>
    </row>
    <row r="55" spans="3:9" ht="10.5" customHeight="1" x14ac:dyDescent="0.2">
      <c r="C55" s="19" t="s">
        <v>214</v>
      </c>
      <c r="H55" s="20"/>
      <c r="I55" s="7"/>
    </row>
    <row r="56" spans="3:9" ht="10.5" customHeight="1" x14ac:dyDescent="0.2">
      <c r="C56" s="19" t="s">
        <v>217</v>
      </c>
      <c r="H56" s="20"/>
      <c r="I56" s="7"/>
    </row>
    <row r="57" spans="3:9" ht="10.5" customHeight="1" x14ac:dyDescent="0.2">
      <c r="C57" s="19" t="s">
        <v>220</v>
      </c>
      <c r="H57" s="20"/>
      <c r="I57" s="7"/>
    </row>
    <row r="58" spans="3:9" ht="10.5" customHeight="1" x14ac:dyDescent="0.2">
      <c r="C58" s="19" t="s">
        <v>223</v>
      </c>
      <c r="H58" s="20"/>
      <c r="I58" s="7"/>
    </row>
    <row r="59" spans="3:9" ht="10.5" customHeight="1" x14ac:dyDescent="0.2">
      <c r="C59" s="19" t="s">
        <v>226</v>
      </c>
      <c r="H59" s="20"/>
      <c r="I59" s="7"/>
    </row>
    <row r="60" spans="3:9" ht="10.5" customHeight="1" x14ac:dyDescent="0.2">
      <c r="C60" s="19" t="s">
        <v>228</v>
      </c>
      <c r="H60" s="20"/>
      <c r="I60" s="7"/>
    </row>
    <row r="61" spans="3:9" ht="10.5" customHeight="1" x14ac:dyDescent="0.2">
      <c r="C61" s="19" t="s">
        <v>234</v>
      </c>
      <c r="H61" s="20"/>
      <c r="I61" s="7"/>
    </row>
    <row r="62" spans="3:9" ht="10.5" customHeight="1" x14ac:dyDescent="0.2">
      <c r="C62" s="19" t="s">
        <v>237</v>
      </c>
      <c r="H62" s="20"/>
      <c r="I62" s="7"/>
    </row>
    <row r="63" spans="3:9" ht="10.5" customHeight="1" x14ac:dyDescent="0.2">
      <c r="C63" s="19" t="s">
        <v>240</v>
      </c>
      <c r="H63" s="20"/>
      <c r="I63" s="7"/>
    </row>
    <row r="64" spans="3:9" ht="10.5" customHeight="1" x14ac:dyDescent="0.2">
      <c r="C64" s="19" t="s">
        <v>243</v>
      </c>
      <c r="H64" s="20"/>
      <c r="I64" s="7"/>
    </row>
    <row r="65" spans="3:9" ht="10.5" customHeight="1" x14ac:dyDescent="0.2">
      <c r="C65" s="19" t="s">
        <v>250</v>
      </c>
      <c r="H65" s="20"/>
      <c r="I65" s="7"/>
    </row>
    <row r="66" spans="3:9" ht="10.5" customHeight="1" x14ac:dyDescent="0.2">
      <c r="C66" s="19" t="s">
        <v>251</v>
      </c>
      <c r="H66" s="20"/>
      <c r="I66" s="7"/>
    </row>
    <row r="67" spans="3:9" ht="10.5" customHeight="1" x14ac:dyDescent="0.2">
      <c r="C67" s="19" t="s">
        <v>254</v>
      </c>
      <c r="H67" s="20"/>
      <c r="I67" s="7"/>
    </row>
    <row r="68" spans="3:9" ht="10.5" customHeight="1" x14ac:dyDescent="0.2">
      <c r="C68" s="19" t="s">
        <v>257</v>
      </c>
      <c r="H68" s="20"/>
      <c r="I68" s="7"/>
    </row>
    <row r="69" spans="3:9" ht="10.5" customHeight="1" x14ac:dyDescent="0.2">
      <c r="C69" s="19" t="s">
        <v>260</v>
      </c>
      <c r="H69" s="20"/>
      <c r="I69" s="7"/>
    </row>
    <row r="70" spans="3:9" ht="10.5" customHeight="1" x14ac:dyDescent="0.2">
      <c r="C70" s="19" t="s">
        <v>266</v>
      </c>
      <c r="H70" s="20"/>
      <c r="I70" s="7"/>
    </row>
    <row r="71" spans="3:9" ht="10.5" customHeight="1" x14ac:dyDescent="0.2"/>
    <row r="72" spans="3:9" ht="10.5" customHeight="1" x14ac:dyDescent="0.2"/>
    <row r="73" spans="3:9" ht="10.5" customHeight="1" x14ac:dyDescent="0.2"/>
    <row r="74" spans="3:9" ht="10.5" customHeight="1" x14ac:dyDescent="0.2"/>
    <row r="75" spans="3:9" ht="10.5" customHeight="1" x14ac:dyDescent="0.2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s F A A B Q S w M E F A A C A A g A y 4 q a V m H P 0 4 K m A A A A 9 g A A A B I A H A B D b 2 5 m a W c v U G F j a 2 F n Z S 5 4 b W w g o h g A K K A U A A A A A A A A A A A A A A A A A A A A A A A A A A A A h Y 8 x D o I w G I W v Q r r T l q K J I a U k O r h I Y m J i X J t S o R F + D C 2 W u z l 4 J K 8 g R l E 3 x / e 9 b 3 j v f r 3 x b G j q 4 K I 7 a 1 p I U Y Q p C j S o t j B Q p q h 3 x 3 C B M s G 3 U p 1 k q Y N R B p s M t k h R 5 d w 5 I c R 7 j 3 2 M 2 6 4 k j N K I H P L N T l W 6 k e g j m / 9 y a M A 6 C U o j w f e v M Y L h K J p j N o s x 5 W S C P D f w F d i 4 9 9 n + Q L 7 q a 9 d 3 W m g I 1 0 t O p s j J + 4 N 4 A F B L A w Q U A A I A C A D L i p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4 q a V s v 3 d 8 y T A g A A K R A A A B M A H A B G b 3 J t d W x h c y 9 T Z W N 0 a W 9 u M S 5 t I K I Y A C i g F A A A A A A A A A A A A A A A A A A A A A A A A A A A A O 1 W T Y / a M B C 9 I / E f L O 8 l k U J E H D 6 q V h y 6 U C Q O 2 2 4 3 6 W F F U G X A Q N T E Q Y m D i l D + e 5 2 E k I / i h S K q F g k u i P H Y f m / 8 3 g w B m T H b o 8 B I v 7 U P 9 V q 9 F q y w T + b A Y N i f h r M f w X f U R A j 0 g E N Y v Q b 4 x / B C f 0 Z 4 5 H m + U E 0 8 d U g g D W 2 H q H 2 P M k J Z I M H + e + t b Q P z A e s L z F d 4 A w 9 5 g H 7 v W w J u F b p x i f V k s 7 B m x z K F 1 u K g x f E W o 8 Z H S E D u N F 7 L 2 f K a u 5 w s o K 2 A 8 c t c O i X f i G G g P a q o O J 7 K S A k o w N F s a h 5 R i 2 4 1 H 8 x 7 M w n A S j Q e Y 4 c k + / Q H 2 V 5 g u O U d z u y a Q 7 0 o y V d P H N F h 4 v t v 3 n N C l 8 W I g Z Y c o u x 1 M 4 x p U A O N r g J G f L F J A F k e C u C 6 I t w T x t i D e E c S 7 g v i 7 U j y S D + y f i B + T T 7 O C n H / f c 6 c 2 J f u 4 V C m T U u R / o B w p + 1 1 + t t 3 k t z 1 u B 8 S x X Z s R X 4 K A 5 3 8 N P U Y M t u W 3 f P Y o k R U 4 o j P P J b H K W P K u U I R P e w N g h Y l S L P m h y h d D H L 6 C T 3 R u 0 6 U Q G z o b m 5 a D a + f g O l c A p 2 o F e C + E Y v f Y 2 6 Y L I n R c u l z e x S M 5 x M N P w B u A B h N l 5 S W p J n A p C C W m v 1 G m K m K l K O u D k i 8 u U w p E X C H t 3 B L p S Y n 2 x 1 X J N 0 v k T d 9 2 4 y t i i M L u c o S 7 l l z x m z G U 5 C A 1 P r V q 9 M o L n J u p n Z 3 Z F G V G c r 1 m 0 6 O M i 0 P k I W v C C E j P e E l A q y P D W 5 g l 6 P g s Q d e Y J e h W Z k l U t I 3 r b Y 4 3 l n j h 1 M x A x Y Z c b H 8 X u a Y M p V x N o a 7 z A p 5 I a Z 9 O 6 Y p t 8 e e t u E Q 8 J 5 P M s L S x l r H B v B 0 X O m X W h Y q 2 r E I 4 5 U w g o b s 7 7 + 6 8 u / P / c a e e u b N 7 G 8 7 U j z t T v 4 Y z 9 X / l z L / k t E v k K L b X + Y p M / t 0 / Y g d T r i B j R Q g 7 K c 1 f U E s B A i 0 A F A A C A A g A y 4 q a V m H P 0 4 K m A A A A 9 g A A A B I A A A A A A A A A A A A A A A A A A A A A A E N v b m Z p Z y 9 Q Y W N r Y W d l L n h t b F B L A Q I t A B Q A A g A I A M u K m l Y P y u m r p A A A A O k A A A A T A A A A A A A A A A A A A A A A A P I A A A B b Q 2 9 u d G V u d F 9 U e X B l c 1 0 u e G 1 s U E s B A i 0 A F A A C A A g A y 4 q a V s v 3 d 8 y T A g A A K R A A A B M A A A A A A A A A A A A A A A A A 4 w E A A E Z v c m 1 1 b G F z L 1 N l Y 3 R p b 2 4 x L m 1 Q S w U G A A A A A A M A A w D C A A A A w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C 8 A A A A A A A A y L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3 R h c m J 1 Y 2 t z X z I w M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3 R h c m J 1 Y 2 t z X z I w M j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Q t M j Z U M T E 6 M T k 6 M T c u N j k w N z M 5 O F o i I C 8 + P E V u d H J 5 I F R 5 c G U 9 I k Z p b G x D b 2 x 1 b W 5 U e X B l c y I g V m F s d W U 9 I n N C Z 1 l H Q m c 9 P S I g L z 4 8 R W 5 0 c n k g V H l w Z T 0 i R m l s b E N v b H V t b k 5 h b W V z I i B W Y W x 1 Z T 0 i c 1 s m c X V v d D t J b m N v b W U g U 3 R h d G V t Z W 5 0 J n F 1 b 3 Q 7 L C Z x d W 9 0 O 0 Z Z I E V u Z G l u Z y A y M D I y J n F 1 b 3 Q 7 L C Z x d W 9 0 O 0 Z Z I E V u Z G l u Z y A y M D I x J n F 1 b 3 Q 7 L C Z x d W 9 0 O 0 Z Z I E V u Z G l u Z y A y M D I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R h c m J 1 Y 2 t z X z I w M j I v Q X V 0 b 1 J l b W 9 2 Z W R D b 2 x 1 b W 5 z M S 5 7 S W 5 j b 2 1 l I F N 0 Y X R l b W V u d C w w f S Z x d W 9 0 O y w m c X V v d D t T Z W N 0 a W 9 u M S 9 T d G F y Y n V j a 3 N f M j A y M i 9 B d X R v U m V t b 3 Z l Z E N v b H V t b n M x L n t G W S B F b m R p b m c g M j A y M i w x f S Z x d W 9 0 O y w m c X V v d D t T Z W N 0 a W 9 u M S 9 T d G F y Y n V j a 3 N f M j A y M i 9 B d X R v U m V t b 3 Z l Z E N v b H V t b n M x L n t G W S B F b m R p b m c g M j A y M S w y f S Z x d W 9 0 O y w m c X V v d D t T Z W N 0 a W 9 u M S 9 T d G F y Y n V j a 3 N f M j A y M i 9 B d X R v U m V t b 3 Z l Z E N v b H V t b n M x L n t G W S B F b m R p b m c g M j A y M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T d G F y Y n V j a 3 N f M j A y M i 9 B d X R v U m V t b 3 Z l Z E N v b H V t b n M x L n t J b m N v b W U g U 3 R h d G V t Z W 5 0 L D B 9 J n F 1 b 3 Q 7 L C Z x d W 9 0 O 1 N l Y 3 R p b 2 4 x L 1 N 0 Y X J i d W N r c 1 8 y M D I y L 0 F 1 d G 9 S Z W 1 v d m V k Q 2 9 s d W 1 u c z E u e 0 Z Z I E V u Z G l u Z y A y M D I y L D F 9 J n F 1 b 3 Q 7 L C Z x d W 9 0 O 1 N l Y 3 R p b 2 4 x L 1 N 0 Y X J i d W N r c 1 8 y M D I y L 0 F 1 d G 9 S Z W 1 v d m V k Q 2 9 s d W 1 u c z E u e 0 Z Z I E V u Z G l u Z y A y M D I x L D J 9 J n F 1 b 3 Q 7 L C Z x d W 9 0 O 1 N l Y 3 R p b 2 4 x L 1 N 0 Y X J i d W N r c 1 8 y M D I y L 0 F 1 d G 9 S Z W 1 v d m V k Q 2 9 s d W 1 u c z E u e 0 Z Z I E V u Z G l u Z y A y M D I w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d G F y Y n V j a 3 N f M j A y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G F y Y n V j a 3 N f M j A y M i 9 U Y W J s Z T A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J i d W N r c 1 8 y M D I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c m J 1 Y 2 t z X z I w M j I v T W V y Z 2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J i d W N r c 1 8 y M D I y L 0 1 l c m d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c m J 1 Y 2 t z X z I w M j I v T W V y Z 2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G F y Y n V j a 3 N f M j A y M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J i d W N r c 1 8 y M D I y L 0 1 l c m d l Z C U y M E N v b H V t b n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c m J 1 Y 2 t z X z I w M j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c m J 1 Y 2 t z X z I w M j I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i U y M C h Q Y W d l J T I w N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2 V D E x O j Q 3 O j I 4 L j E 3 M j M 2 M j N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Z x d W 9 0 O y w m c X V v d D s y M D I y J n F 1 b 3 Q 7 L C Z x d W 9 0 O z I w M j E m c X V v d D s s J n F 1 b 3 Q 7 M j A y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Q y I C h Q Y W d l I D Q 2 K S 9 B d X R v U m V t b 3 Z l Z E N v b H V t b n M x L n t D b 2 x 1 b W 4 x L D B 9 J n F 1 b 3 Q 7 L C Z x d W 9 0 O 1 N l Y 3 R p b 2 4 x L 1 R h Y m x l M D Q y I C h Q Y W d l I D Q 2 K S 9 B d X R v U m V t b 3 Z l Z E N v b H V t b n M x L n s y M D I y L D F 9 J n F 1 b 3 Q 7 L C Z x d W 9 0 O 1 N l Y 3 R p b 2 4 x L 1 R h Y m x l M D Q y I C h Q Y W d l I D Q 2 K S 9 B d X R v U m V t b 3 Z l Z E N v b H V t b n M x L n s y M D I x L D J 9 J n F 1 b 3 Q 7 L C Z x d W 9 0 O 1 N l Y 3 R p b 2 4 x L 1 R h Y m x l M D Q y I C h Q Y W d l I D Q 2 K S 9 B d X R v U m V t b 3 Z l Z E N v b H V t b n M x L n s y M D I w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h Y m x l M D Q y I C h Q Y W d l I D Q 2 K S 9 B d X R v U m V t b 3 Z l Z E N v b H V t b n M x L n t D b 2 x 1 b W 4 x L D B 9 J n F 1 b 3 Q 7 L C Z x d W 9 0 O 1 N l Y 3 R p b 2 4 x L 1 R h Y m x l M D Q y I C h Q Y W d l I D Q 2 K S 9 B d X R v U m V t b 3 Z l Z E N v b H V t b n M x L n s y M D I y L D F 9 J n F 1 b 3 Q 7 L C Z x d W 9 0 O 1 N l Y 3 R p b 2 4 x L 1 R h Y m x l M D Q y I C h Q Y W d l I D Q 2 K S 9 B d X R v U m V t b 3 Z l Z E N v b H V t b n M x L n s y M D I x L D J 9 J n F 1 b 3 Q 7 L C Z x d W 9 0 O 1 N l Y 3 R p b 2 4 x L 1 R h Y m x l M D Q y I C h Q Y W d l I D Q 2 K S 9 B d X R v U m V t b 3 Z l Z E N v b H V t b n M x L n s y M D I w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0 M i U y M C h Q Y W d l J T I w N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y J T I w K F B h Z 2 U l M j A 0 N i k v V G F i b G U w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i U y M C h Q Y W d l J T I w N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I l M j A o U G F n Z S U y M D Q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y J T I w K F B h Z 2 U l M j A 0 N i k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i U y M C h Q Y W d l J T I w N D Y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I l M j A o U G F n Z S U y M D Q 2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T A 0 M l 9 f U G F n Z V 8 0 N j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0 L T I 2 V D E x O j Q 3 O j I 4 L j E 3 M j M 2 M j N a I i A v P j x F b n R y e S B U e X B l P S J G a W x s Q 2 9 s d W 1 u V H l w Z X M i I F Z h b H V l P S J z Q m d Z R 0 J n P T 0 i I C 8 + P E V u d H J 5 I F R 5 c G U 9 I k Z p b G x D b 2 x 1 b W 5 O Y W 1 l c y I g V m F s d W U 9 I n N b J n F 1 b 3 Q 7 Q 2 9 s d W 1 u M S Z x d W 9 0 O y w m c X V v d D s y M D I y J n F 1 b 3 Q 7 L C Z x d W 9 0 O z I w M j E m c X V v d D s s J n F 1 b 3 Q 7 M j A y M C Z x d W 9 0 O 1 0 i I C 8 + P E V u d H J 5 I F R 5 c G U 9 I k Z p b G x T d G F 0 d X M i I F Z h b H V l P S J z Q 2 9 t c G x l d G U i I C 8 + P E V u d H J 5 I F R 5 c G U 9 I k Z p b G x D b 3 V u d C I g V m F s d W U 9 I m w x N y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N D I g K F B h Z 2 U g N D Y p L 0 F 1 d G 9 S Z W 1 v d m V k Q 2 9 s d W 1 u c z E u e 0 N v b H V t b j E s M H 0 m c X V v d D s s J n F 1 b 3 Q 7 U 2 V j d G l v b j E v V G F i b G U w N D I g K F B h Z 2 U g N D Y p L 0 F 1 d G 9 S Z W 1 v d m V k Q 2 9 s d W 1 u c z E u e z I w M j I s M X 0 m c X V v d D s s J n F 1 b 3 Q 7 U 2 V j d G l v b j E v V G F i b G U w N D I g K F B h Z 2 U g N D Y p L 0 F 1 d G 9 S Z W 1 v d m V k Q 2 9 s d W 1 u c z E u e z I w M j E s M n 0 m c X V v d D s s J n F 1 b 3 Q 7 U 2 V j d G l v b j E v V G F i b G U w N D I g K F B h Z 2 U g N D Y p L 0 F 1 d G 9 S Z W 1 v d m V k Q 2 9 s d W 1 u c z E u e z I w M j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w N D I g K F B h Z 2 U g N D Y p L 0 F 1 d G 9 S Z W 1 v d m V k Q 2 9 s d W 1 u c z E u e 0 N v b H V t b j E s M H 0 m c X V v d D s s J n F 1 b 3 Q 7 U 2 V j d G l v b j E v V G F i b G U w N D I g K F B h Z 2 U g N D Y p L 0 F 1 d G 9 S Z W 1 v d m V k Q 2 9 s d W 1 u c z E u e z I w M j I s M X 0 m c X V v d D s s J n F 1 b 3 Q 7 U 2 V j d G l v b j E v V G F i b G U w N D I g K F B h Z 2 U g N D Y p L 0 F 1 d G 9 S Z W 1 v d m V k Q 2 9 s d W 1 u c z E u e z I w M j E s M n 0 m c X V v d D s s J n F 1 b 3 Q 7 U 2 V j d G l v b j E v V G F i b G U w N D I g K F B h Z 2 U g N D Y p L 0 F 1 d G 9 S Z W 1 v d m V k Q 2 9 s d W 1 u c z E u e z I w M j A s M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A 0 M i U y M C h Q Y W d l J T I w N D Y p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y J T I w K F B h Z 2 U l M j A 0 N i k l M j A o M i k v V G F i b G U w N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i U y M C h Q Y W d l J T I w N D Y p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I l M j A o U G F n Z S U y M D Q 2 K S U y M C g y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y J T I w K F B h Z 2 U l M j A 0 N i k l M j A o M i k v V H J p b W 1 l Z C U y M F R l e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i U y M C h Q Y W d l J T I w N D Y p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M l M j A o U G F n Z S U y M D Q 3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T A 0 M 1 9 f U G F n Z V 8 0 N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C 0 y N l Q x M T o 1 M j o y M i 4 3 M j I 0 M z Q 0 W i I g L z 4 8 R W 5 0 c n k g V H l w Z T 0 i R m l s b E N v b H V t b l R 5 c G V z I i B W Y W x 1 Z T 0 i c 0 J n W U c i I C 8 + P E V u d H J 5 I F R 5 c G U 9 I k Z p b G x D b 2 x 1 b W 5 O Y W 1 l c y I g V m F s d W U 9 I n N b J n F 1 b 3 Q 7 Q m F s Y W 5 j Z S B T a G V l d C Z x d W 9 0 O y w m c X V v d D s y M D I y J n F 1 b 3 Q 7 L C Z x d W 9 0 O z I w M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0 M y A o U G F n Z S A 0 N y k v Q X V 0 b 1 J l b W 9 2 Z W R D b 2 x 1 b W 5 z M S 5 7 Q m F s Y W 5 j Z S B T a G V l d C w w f S Z x d W 9 0 O y w m c X V v d D t T Z W N 0 a W 9 u M S 9 U Y W J s Z T A 0 M y A o U G F n Z S A 0 N y k v Q X V 0 b 1 J l b W 9 2 Z W R D b 2 x 1 b W 5 z M S 5 7 M j A y M i w x f S Z x d W 9 0 O y w m c X V v d D t T Z W N 0 a W 9 u M S 9 U Y W J s Z T A 0 M y A o U G F n Z S A 0 N y k v Q X V 0 b 1 J l b W 9 2 Z W R D b 2 x 1 b W 5 z M S 5 7 M j A y M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T A 0 M y A o U G F n Z S A 0 N y k v Q X V 0 b 1 J l b W 9 2 Z W R D b 2 x 1 b W 5 z M S 5 7 Q m F s Y W 5 j Z S B T a G V l d C w w f S Z x d W 9 0 O y w m c X V v d D t T Z W N 0 a W 9 u M S 9 U Y W J s Z T A 0 M y A o U G F n Z S A 0 N y k v Q X V 0 b 1 J l b W 9 2 Z W R D b 2 x 1 b W 5 z M S 5 7 M j A y M i w x f S Z x d W 9 0 O y w m c X V v d D t T Z W N 0 a W 9 u M S 9 U Y W J s Z T A 0 M y A o U G F n Z S A 0 N y k v Q X V 0 b 1 J l b W 9 2 Z W R D b 2 x 1 b W 5 z M S 5 7 M j A y M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N D M l M j A o U G F n Z S U y M D Q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y U y M C h Q Y W d l J T I w N D c p L 1 R h Y m x l M D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N D M l M j A o U G F n Z S U y M D Q 3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Q z J T I w K F B h Z 2 U l M j A 0 N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0 M y U y M C h Q Y W d l J T I w N D c p L 1 J l b m F t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f 0 q F B l d z t E t t N V s 6 y K r 5 g A A A A A A g A A A A A A E G Y A A A A B A A A g A A A A / L B O l + K v X O f 8 9 u y V I s Q A o G / G w e q n P c t C Z x 2 J w V f 6 f / k A A A A A D o A A A A A C A A A g A A A A r l H c l 0 R q t 9 C f 7 M X K 0 V X j V / r H / g 0 r p z e P G H m n B / 5 R Y N B Q A A A A h R T Y q t t l k 6 Y Y q e d a z l D J q Z 8 N P W A W K R 1 z z a j 9 c X Z y I x 1 g V P f 4 3 g r 3 M p Q R S p K V K Y x L C Z G i v K Z p R / C S J e u S + X Z B o A t R 6 2 U J i c R m P 9 e R J X v / F Z B A A A A A m A 5 t a P Q e 8 C 0 n b 7 N q C T t O 0 c + W r + 2 + i 8 P P + P j 5 U s S n L V M C 4 t k g 5 i h z O X r 3 D / / 4 u f C N S a Z J s H 3 T x N 2 5 R N b K z 7 Y Q t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19" ma:contentTypeDescription="Create a new document." ma:contentTypeScope="" ma:versionID="c8935e76804679fda03de7dd508f1f86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1aeee73f9b8043b923c38e22d8cc28df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691364-049B-4F9D-99D8-40A40A167F5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19E5E18-CF5E-4771-B7C9-917727E47755}"/>
</file>

<file path=customXml/itemProps3.xml><?xml version="1.0" encoding="utf-8"?>
<ds:datastoreItem xmlns:ds="http://schemas.openxmlformats.org/officeDocument/2006/customXml" ds:itemID="{F43E825F-BEF4-4F97-962F-225BE5548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Starbucks_2022_IS</vt:lpstr>
      <vt:lpstr>Starbucks_2022_BS</vt:lpstr>
      <vt:lpstr>IS</vt:lpstr>
      <vt:lpstr>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Madhav Sivaram</dc:creator>
  <cp:lastModifiedBy>Madhav Sivaram</cp:lastModifiedBy>
  <dcterms:created xsi:type="dcterms:W3CDTF">2023-04-26T10:51:34Z</dcterms:created>
  <dcterms:modified xsi:type="dcterms:W3CDTF">2023-10-20T09:15:44Z</dcterms:modified>
</cp:coreProperties>
</file>