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adhav Sivaram\Documents\Office\TF\QIA\Exercises_FRC\"/>
    </mc:Choice>
  </mc:AlternateContent>
  <xr:revisionPtr revIDLastSave="0" documentId="13_ncr:1_{672ACE68-9F0A-4703-A597-A8EDE0F7265B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Bond Pricing" sheetId="3" r:id="rId1"/>
    <sheet name="Clean and Dirty Pricing" sheetId="5" r:id="rId2"/>
    <sheet name="Solution" sheetId="1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21" i="1"/>
  <c r="C22" i="1"/>
  <c r="B16" i="1"/>
  <c r="D16" i="1" s="1"/>
  <c r="B17" i="1"/>
  <c r="D17" i="1" s="1"/>
  <c r="B18" i="1"/>
  <c r="D18" i="1" s="1"/>
  <c r="B19" i="1"/>
  <c r="D19" i="1" s="1"/>
  <c r="B20" i="1"/>
  <c r="D20" i="1" s="1"/>
  <c r="B21" i="1"/>
  <c r="D21" i="1" s="1"/>
  <c r="G22" i="1"/>
  <c r="H14" i="1" l="1"/>
  <c r="H15" i="1"/>
  <c r="H16" i="1"/>
  <c r="H17" i="1"/>
  <c r="H18" i="1"/>
  <c r="H21" i="1"/>
  <c r="H22" i="1"/>
  <c r="G15" i="1"/>
  <c r="G16" i="1"/>
  <c r="G17" i="1"/>
  <c r="G18" i="1"/>
  <c r="G13" i="1"/>
  <c r="B22" i="1"/>
  <c r="B14" i="1"/>
  <c r="B15" i="1"/>
  <c r="B13" i="1"/>
  <c r="C14" i="1"/>
  <c r="C15" i="1"/>
  <c r="C13" i="1"/>
  <c r="C9" i="1"/>
  <c r="B9" i="1"/>
  <c r="H19" i="1"/>
  <c r="G19" i="1"/>
  <c r="I19" i="1" l="1"/>
  <c r="I15" i="1"/>
  <c r="I17" i="1"/>
  <c r="I16" i="1"/>
  <c r="D22" i="1"/>
  <c r="I18" i="1"/>
  <c r="D14" i="1"/>
  <c r="D13" i="1"/>
  <c r="G21" i="1"/>
  <c r="I21" i="1" s="1"/>
  <c r="I22" i="1"/>
  <c r="G14" i="1"/>
  <c r="I14" i="1" s="1"/>
  <c r="H20" i="1"/>
  <c r="G20" i="1"/>
  <c r="H13" i="1"/>
  <c r="I13" i="1" s="1"/>
  <c r="D15" i="1"/>
  <c r="D23" i="1" l="1"/>
  <c r="I20" i="1"/>
  <c r="I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Madhav Sivaram</author>
  </authors>
  <commentList>
    <comment ref="B2" authorId="0" shapeId="0" xr:uid="{30036726-5402-456C-90D5-A83DDBEAACCE}">
      <text>
        <r>
          <rPr>
            <b/>
            <sz val="9"/>
            <color indexed="81"/>
            <rFont val="Tahoma"/>
            <family val="2"/>
          </rPr>
          <t>Coupon = 4.25% annual
Maturity = 10 years
Yield = 4.05%</t>
        </r>
      </text>
    </comment>
    <comment ref="C2" authorId="0" shapeId="0" xr:uid="{BFA854E0-27C5-43B7-A5C3-131FB3D8915B}">
      <text>
        <r>
          <rPr>
            <b/>
            <sz val="9"/>
            <color indexed="81"/>
            <rFont val="Tahoma"/>
            <family val="2"/>
          </rPr>
          <t>Coupon = 3.5% s.a
Maturity = 5 years
Yield = 3.72%</t>
        </r>
      </text>
    </comment>
  </commentList>
</comments>
</file>

<file path=xl/sharedStrings.xml><?xml version="1.0" encoding="utf-8"?>
<sst xmlns="http://schemas.openxmlformats.org/spreadsheetml/2006/main" count="48" uniqueCount="21">
  <si>
    <t>Bond 1</t>
  </si>
  <si>
    <t>Bond 2</t>
  </si>
  <si>
    <t>Settlement date</t>
  </si>
  <si>
    <t>Maturity date</t>
  </si>
  <si>
    <t>Coupon</t>
  </si>
  <si>
    <t>Yield</t>
  </si>
  <si>
    <t>Par</t>
  </si>
  <si>
    <t>Coupon frequency</t>
  </si>
  <si>
    <t>Price</t>
  </si>
  <si>
    <t>Period</t>
  </si>
  <si>
    <t>Cash Flow</t>
  </si>
  <si>
    <t>DF</t>
  </si>
  <si>
    <t>PV</t>
  </si>
  <si>
    <t>Dates</t>
  </si>
  <si>
    <t>Days</t>
  </si>
  <si>
    <t>Periods</t>
  </si>
  <si>
    <t>Cashflow</t>
  </si>
  <si>
    <t>Cashflow PV</t>
  </si>
  <si>
    <t>Calculate the (a) Clean Price and, (b) Dirty Price as on the current date.</t>
  </si>
  <si>
    <t>Consider an Annual Coupon paying bond maturing on 4th Jan 2032. The coupon of the bond is 3.75% and the current market yield is 5.31%.</t>
  </si>
  <si>
    <t>Days Accrued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</si>
</sst>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0" xfId="0" applyFont="1"/>
    <xf numFmtId="165" fontId="1" fillId="0" borderId="0" xfId="0" applyNumberFormat="1" applyFont="1"/>
    <xf numFmtId="0" fontId="3" fillId="2" borderId="0" xfId="0" applyFont="1" applyFill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CCEF4-6D2E-4AFA-8394-134B489F6656}">
  <dimension ref="A2:I12"/>
  <sheetViews>
    <sheetView tabSelected="1" workbookViewId="0">
      <selection activeCell="C22" sqref="C22"/>
    </sheetView>
  </sheetViews>
  <sheetFormatPr defaultRowHeight="14.5" x14ac:dyDescent="0.35"/>
  <cols>
    <col min="1" max="1" width="17.54296875" bestFit="1" customWidth="1"/>
    <col min="2" max="2" width="9.81640625" bestFit="1" customWidth="1"/>
    <col min="7" max="7" width="9.81640625" bestFit="1" customWidth="1"/>
  </cols>
  <sheetData>
    <row r="2" spans="1:9" x14ac:dyDescent="0.35">
      <c r="B2" s="5" t="s">
        <v>0</v>
      </c>
      <c r="C2" s="5" t="s">
        <v>1</v>
      </c>
      <c r="D2" s="5"/>
      <c r="E2" s="5"/>
    </row>
    <row r="3" spans="1:9" x14ac:dyDescent="0.35">
      <c r="A3" s="5" t="s">
        <v>2</v>
      </c>
      <c r="B3" s="2"/>
      <c r="C3" s="2"/>
      <c r="D3" s="2"/>
      <c r="E3" s="2"/>
    </row>
    <row r="4" spans="1:9" x14ac:dyDescent="0.35">
      <c r="A4" s="5" t="s">
        <v>3</v>
      </c>
      <c r="B4" s="2"/>
      <c r="C4" s="2"/>
      <c r="D4" s="2"/>
      <c r="E4" s="2"/>
    </row>
    <row r="5" spans="1:9" x14ac:dyDescent="0.35">
      <c r="A5" s="5" t="s">
        <v>4</v>
      </c>
      <c r="B5" s="1"/>
      <c r="C5" s="1"/>
      <c r="D5" s="1"/>
      <c r="E5" s="1"/>
    </row>
    <row r="6" spans="1:9" x14ac:dyDescent="0.35">
      <c r="A6" s="5" t="s">
        <v>5</v>
      </c>
      <c r="B6" s="1"/>
      <c r="C6" s="1"/>
      <c r="D6" s="1"/>
      <c r="E6" s="1"/>
    </row>
    <row r="7" spans="1:9" x14ac:dyDescent="0.35">
      <c r="A7" s="5" t="s">
        <v>6</v>
      </c>
    </row>
    <row r="8" spans="1:9" x14ac:dyDescent="0.35">
      <c r="A8" s="5" t="s">
        <v>7</v>
      </c>
    </row>
    <row r="9" spans="1:9" x14ac:dyDescent="0.35">
      <c r="A9" s="5" t="s">
        <v>8</v>
      </c>
      <c r="B9" s="6"/>
      <c r="C9" s="6"/>
      <c r="D9" s="6"/>
      <c r="E9" s="6"/>
    </row>
    <row r="10" spans="1:9" x14ac:dyDescent="0.35">
      <c r="B10" s="4"/>
      <c r="C10" s="4"/>
      <c r="D10" s="4"/>
      <c r="E10" s="4"/>
    </row>
    <row r="11" spans="1:9" x14ac:dyDescent="0.35">
      <c r="A11" s="5" t="s">
        <v>0</v>
      </c>
      <c r="F11" s="5" t="s">
        <v>1</v>
      </c>
    </row>
    <row r="12" spans="1:9" x14ac:dyDescent="0.35">
      <c r="A12" t="s">
        <v>9</v>
      </c>
      <c r="B12" t="s">
        <v>10</v>
      </c>
      <c r="C12" t="s">
        <v>11</v>
      </c>
      <c r="D12" t="s">
        <v>12</v>
      </c>
      <c r="F12" t="s">
        <v>9</v>
      </c>
      <c r="G12" t="s">
        <v>10</v>
      </c>
      <c r="H12" t="s">
        <v>11</v>
      </c>
      <c r="I12" t="s">
        <v>12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0DED1-06A7-4335-AD40-0ABC361A574A}">
  <dimension ref="C2:H6"/>
  <sheetViews>
    <sheetView workbookViewId="0">
      <selection activeCell="D19" sqref="D19"/>
    </sheetView>
  </sheetViews>
  <sheetFormatPr defaultRowHeight="14.5" x14ac:dyDescent="0.35"/>
  <cols>
    <col min="3" max="8" width="20.6328125" customWidth="1"/>
  </cols>
  <sheetData>
    <row r="2" spans="3:8" x14ac:dyDescent="0.35">
      <c r="C2" t="s">
        <v>19</v>
      </c>
    </row>
    <row r="3" spans="3:8" x14ac:dyDescent="0.35">
      <c r="C3" t="s">
        <v>18</v>
      </c>
    </row>
    <row r="6" spans="3:8" ht="15.5" x14ac:dyDescent="0.35">
      <c r="C6" s="7" t="s">
        <v>13</v>
      </c>
      <c r="D6" s="7" t="s">
        <v>14</v>
      </c>
      <c r="E6" s="7" t="s">
        <v>20</v>
      </c>
      <c r="F6" s="7" t="s">
        <v>15</v>
      </c>
      <c r="G6" s="7" t="s">
        <v>16</v>
      </c>
      <c r="H6" s="7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0"/>
  <sheetViews>
    <sheetView workbookViewId="0">
      <selection activeCell="F25" sqref="F25"/>
    </sheetView>
  </sheetViews>
  <sheetFormatPr defaultRowHeight="14.5" x14ac:dyDescent="0.35"/>
  <cols>
    <col min="1" max="1" width="17.81640625" bestFit="1" customWidth="1"/>
    <col min="2" max="5" width="10.7265625" bestFit="1" customWidth="1"/>
  </cols>
  <sheetData>
    <row r="2" spans="1:10" x14ac:dyDescent="0.35">
      <c r="B2" s="5" t="s">
        <v>0</v>
      </c>
      <c r="C2" s="5" t="s">
        <v>1</v>
      </c>
      <c r="D2" s="5"/>
      <c r="E2" s="5"/>
    </row>
    <row r="3" spans="1:10" x14ac:dyDescent="0.35">
      <c r="A3" s="5" t="s">
        <v>2</v>
      </c>
      <c r="B3" s="2">
        <v>44197</v>
      </c>
      <c r="C3" s="2">
        <v>44197</v>
      </c>
      <c r="D3" s="2"/>
      <c r="E3" s="2"/>
    </row>
    <row r="4" spans="1:10" x14ac:dyDescent="0.35">
      <c r="A4" s="5" t="s">
        <v>3</v>
      </c>
      <c r="B4" s="2">
        <v>47849</v>
      </c>
      <c r="C4" s="2">
        <v>46023</v>
      </c>
      <c r="D4" s="2"/>
      <c r="E4" s="2"/>
    </row>
    <row r="5" spans="1:10" x14ac:dyDescent="0.35">
      <c r="A5" s="5" t="s">
        <v>4</v>
      </c>
      <c r="B5" s="1">
        <v>3.2500000000000001E-2</v>
      </c>
      <c r="C5" s="1">
        <v>2.5000000000000001E-2</v>
      </c>
      <c r="D5" s="1"/>
      <c r="E5" s="1"/>
    </row>
    <row r="6" spans="1:10" x14ac:dyDescent="0.35">
      <c r="A6" s="5" t="s">
        <v>5</v>
      </c>
      <c r="B6" s="1">
        <v>3.04E-2</v>
      </c>
      <c r="C6" s="1">
        <v>2.7199999999999998E-2</v>
      </c>
      <c r="D6" s="1"/>
      <c r="E6" s="1"/>
    </row>
    <row r="7" spans="1:10" x14ac:dyDescent="0.35">
      <c r="A7" s="5" t="s">
        <v>6</v>
      </c>
      <c r="B7">
        <v>100</v>
      </c>
      <c r="C7">
        <v>100</v>
      </c>
    </row>
    <row r="8" spans="1:10" x14ac:dyDescent="0.35">
      <c r="A8" s="5" t="s">
        <v>7</v>
      </c>
      <c r="B8">
        <v>1</v>
      </c>
      <c r="C8">
        <v>2</v>
      </c>
    </row>
    <row r="9" spans="1:10" x14ac:dyDescent="0.35">
      <c r="A9" s="5" t="s">
        <v>8</v>
      </c>
      <c r="B9" s="6">
        <f>PRICE(B3,B4,B5,B6,B7,B8)</f>
        <v>101.78769136858259</v>
      </c>
      <c r="C9" s="6">
        <f t="shared" ref="C9" si="0">PRICE(C3,C4,C5,C6,C7,C8)</f>
        <v>98.977994523253471</v>
      </c>
      <c r="D9" s="6"/>
      <c r="E9" s="6"/>
    </row>
    <row r="10" spans="1:10" x14ac:dyDescent="0.35">
      <c r="B10" s="4"/>
      <c r="C10" s="4"/>
      <c r="D10" s="4"/>
      <c r="E10" s="4"/>
    </row>
    <row r="11" spans="1:10" x14ac:dyDescent="0.35">
      <c r="A11" s="5" t="s">
        <v>0</v>
      </c>
      <c r="F11" s="5" t="s">
        <v>1</v>
      </c>
    </row>
    <row r="12" spans="1:10" x14ac:dyDescent="0.35">
      <c r="A12" t="s">
        <v>9</v>
      </c>
      <c r="B12" t="s">
        <v>10</v>
      </c>
      <c r="C12" t="s">
        <v>11</v>
      </c>
      <c r="D12" t="s">
        <v>12</v>
      </c>
      <c r="F12" t="s">
        <v>9</v>
      </c>
      <c r="G12" t="s">
        <v>10</v>
      </c>
      <c r="H12" t="s">
        <v>11</v>
      </c>
      <c r="I12" t="s">
        <v>12</v>
      </c>
    </row>
    <row r="13" spans="1:10" x14ac:dyDescent="0.35">
      <c r="A13">
        <v>1</v>
      </c>
      <c r="B13">
        <f>$B$7*$B$5/$B$8</f>
        <v>3.25</v>
      </c>
      <c r="C13" s="3">
        <f>1/(1+$B$6/$B$8)^A13</f>
        <v>0.97049689440993792</v>
      </c>
      <c r="D13" s="3">
        <f>B13*C13</f>
        <v>3.154114906832298</v>
      </c>
      <c r="F13">
        <v>1</v>
      </c>
      <c r="G13">
        <f>$C$7*$C$5/$C$8</f>
        <v>1.25</v>
      </c>
      <c r="H13" s="3">
        <f>1/(1+$C$6/$C$8)^F13</f>
        <v>0.98658247829518542</v>
      </c>
      <c r="I13" s="3">
        <f>G13*H13</f>
        <v>1.2332280978689818</v>
      </c>
      <c r="J13" s="3"/>
    </row>
    <row r="14" spans="1:10" x14ac:dyDescent="0.35">
      <c r="A14">
        <v>2</v>
      </c>
      <c r="B14">
        <f t="shared" ref="B14:B21" si="1">$B$7*$B$5/$B$8</f>
        <v>3.25</v>
      </c>
      <c r="C14" s="3">
        <f t="shared" ref="C14:C22" si="2">1/(1+$B$6/$B$8)^A14</f>
        <v>0.94186422205933407</v>
      </c>
      <c r="D14" s="3">
        <f t="shared" ref="D14:D21" si="3">B14*C14</f>
        <v>3.0610587216928358</v>
      </c>
      <c r="F14">
        <v>2</v>
      </c>
      <c r="G14">
        <f t="shared" ref="G14:G21" si="4">$C$7*$C$5/$C$8</f>
        <v>1.25</v>
      </c>
      <c r="H14" s="3">
        <f t="shared" ref="H14:H22" si="5">1/(1+$C$6/$C$8)^F14</f>
        <v>0.97334498647907008</v>
      </c>
      <c r="I14" s="3">
        <f t="shared" ref="I14:I22" si="6">G14*H14</f>
        <v>1.2166812330988377</v>
      </c>
      <c r="J14" s="3"/>
    </row>
    <row r="15" spans="1:10" x14ac:dyDescent="0.35">
      <c r="A15">
        <v>3</v>
      </c>
      <c r="B15">
        <f t="shared" si="1"/>
        <v>3.25</v>
      </c>
      <c r="C15" s="3">
        <f t="shared" si="2"/>
        <v>0.91407630246441585</v>
      </c>
      <c r="D15" s="3">
        <f t="shared" si="3"/>
        <v>2.9707479830093515</v>
      </c>
      <c r="F15">
        <v>3</v>
      </c>
      <c r="G15">
        <f t="shared" si="4"/>
        <v>1.25</v>
      </c>
      <c r="H15" s="3">
        <f t="shared" si="5"/>
        <v>0.96028510899671482</v>
      </c>
      <c r="I15" s="3">
        <f t="shared" si="6"/>
        <v>1.2003563862458935</v>
      </c>
      <c r="J15" s="3"/>
    </row>
    <row r="16" spans="1:10" x14ac:dyDescent="0.35">
      <c r="A16">
        <v>4</v>
      </c>
      <c r="B16">
        <f t="shared" si="1"/>
        <v>3.25</v>
      </c>
      <c r="C16" s="3">
        <f t="shared" si="2"/>
        <v>0.88710821279543473</v>
      </c>
      <c r="D16" s="3">
        <f t="shared" si="3"/>
        <v>2.8831016915851628</v>
      </c>
      <c r="F16">
        <v>4</v>
      </c>
      <c r="G16">
        <f t="shared" si="4"/>
        <v>1.25</v>
      </c>
      <c r="H16" s="3">
        <f t="shared" si="5"/>
        <v>0.94740046270394118</v>
      </c>
      <c r="I16" s="3">
        <f t="shared" si="6"/>
        <v>1.1842505783799264</v>
      </c>
      <c r="J16" s="3"/>
    </row>
    <row r="17" spans="1:10" x14ac:dyDescent="0.35">
      <c r="A17">
        <v>5</v>
      </c>
      <c r="B17">
        <f t="shared" si="1"/>
        <v>3.25</v>
      </c>
      <c r="C17" s="3">
        <f t="shared" si="2"/>
        <v>0.86093576552351969</v>
      </c>
      <c r="D17" s="3">
        <f t="shared" si="3"/>
        <v>2.798041237951439</v>
      </c>
      <c r="F17">
        <v>5</v>
      </c>
      <c r="G17">
        <f t="shared" si="4"/>
        <v>1.25</v>
      </c>
      <c r="H17" s="3">
        <f t="shared" si="5"/>
        <v>0.93468869643245978</v>
      </c>
      <c r="I17" s="3">
        <f t="shared" si="6"/>
        <v>1.1683608705405748</v>
      </c>
      <c r="J17" s="3"/>
    </row>
    <row r="18" spans="1:10" x14ac:dyDescent="0.35">
      <c r="A18">
        <v>6</v>
      </c>
      <c r="B18">
        <f t="shared" si="1"/>
        <v>3.25</v>
      </c>
      <c r="C18" s="3">
        <f t="shared" si="2"/>
        <v>0.83553548672701827</v>
      </c>
      <c r="D18" s="3">
        <f t="shared" si="3"/>
        <v>2.7154903318628092</v>
      </c>
      <c r="F18">
        <v>6</v>
      </c>
      <c r="G18">
        <f t="shared" si="4"/>
        <v>1.25</v>
      </c>
      <c r="H18" s="3">
        <f t="shared" si="5"/>
        <v>0.92214749056083234</v>
      </c>
      <c r="I18" s="3">
        <f t="shared" si="6"/>
        <v>1.1526843632010404</v>
      </c>
      <c r="J18" s="3"/>
    </row>
    <row r="19" spans="1:10" x14ac:dyDescent="0.35">
      <c r="A19">
        <v>7</v>
      </c>
      <c r="B19">
        <f t="shared" si="1"/>
        <v>3.25</v>
      </c>
      <c r="C19" s="3">
        <f t="shared" si="2"/>
        <v>0.81088459503786714</v>
      </c>
      <c r="D19" s="3">
        <f t="shared" si="3"/>
        <v>2.6353749338730683</v>
      </c>
      <c r="F19">
        <v>7</v>
      </c>
      <c r="G19">
        <f t="shared" si="4"/>
        <v>1.25</v>
      </c>
      <c r="H19" s="3">
        <f t="shared" si="5"/>
        <v>0.90977455659119222</v>
      </c>
      <c r="I19" s="3">
        <f t="shared" si="6"/>
        <v>1.1372181957389902</v>
      </c>
      <c r="J19" s="6"/>
    </row>
    <row r="20" spans="1:10" x14ac:dyDescent="0.35">
      <c r="A20">
        <v>8</v>
      </c>
      <c r="B20">
        <f t="shared" si="1"/>
        <v>3.25</v>
      </c>
      <c r="C20" s="3">
        <f t="shared" si="2"/>
        <v>0.78696098120911018</v>
      </c>
      <c r="D20" s="3">
        <f t="shared" si="3"/>
        <v>2.5576231889296079</v>
      </c>
      <c r="F20">
        <v>8</v>
      </c>
      <c r="G20">
        <f t="shared" si="4"/>
        <v>1.25</v>
      </c>
      <c r="H20" s="3">
        <f t="shared" si="5"/>
        <v>0.89756763673164186</v>
      </c>
      <c r="I20" s="3">
        <f t="shared" si="6"/>
        <v>1.1219595459145524</v>
      </c>
    </row>
    <row r="21" spans="1:10" x14ac:dyDescent="0.35">
      <c r="A21">
        <v>9</v>
      </c>
      <c r="B21">
        <f t="shared" si="1"/>
        <v>3.25</v>
      </c>
      <c r="C21" s="3">
        <f t="shared" si="2"/>
        <v>0.76374318828523891</v>
      </c>
      <c r="D21" s="3">
        <f t="shared" si="3"/>
        <v>2.4821653619270263</v>
      </c>
      <c r="F21">
        <v>9</v>
      </c>
      <c r="G21">
        <f t="shared" si="4"/>
        <v>1.25</v>
      </c>
      <c r="H21" s="3">
        <f t="shared" si="5"/>
        <v>0.88552450348425593</v>
      </c>
      <c r="I21" s="3">
        <f t="shared" si="6"/>
        <v>1.1069056293553199</v>
      </c>
    </row>
    <row r="22" spans="1:10" x14ac:dyDescent="0.35">
      <c r="A22">
        <v>10</v>
      </c>
      <c r="B22">
        <f>$B$7*$B$5/$B$8+100</f>
        <v>103.25</v>
      </c>
      <c r="C22" s="3">
        <f t="shared" si="2"/>
        <v>0.7412103923575688</v>
      </c>
      <c r="D22" s="3">
        <f>B22*C22</f>
        <v>76.52997301091898</v>
      </c>
      <c r="F22">
        <v>10</v>
      </c>
      <c r="G22">
        <f>$C$7*$C$5/$C$8+C7</f>
        <v>101.25</v>
      </c>
      <c r="H22" s="3">
        <f t="shared" si="5"/>
        <v>0.87364295923861091</v>
      </c>
      <c r="I22" s="3">
        <f t="shared" si="6"/>
        <v>88.456349622909357</v>
      </c>
    </row>
    <row r="23" spans="1:10" x14ac:dyDescent="0.35">
      <c r="C23" s="5" t="s">
        <v>8</v>
      </c>
      <c r="D23" s="6">
        <f>SUM(D13:D22)</f>
        <v>101.78769136858259</v>
      </c>
      <c r="H23" s="5" t="s">
        <v>8</v>
      </c>
      <c r="I23" s="6">
        <f>SUM(I13:I22)</f>
        <v>98.977994523253471</v>
      </c>
      <c r="J23" s="3"/>
    </row>
    <row r="24" spans="1:10" x14ac:dyDescent="0.35">
      <c r="I24" s="3"/>
      <c r="J24" s="3"/>
    </row>
    <row r="25" spans="1:10" x14ac:dyDescent="0.35">
      <c r="I25" s="3"/>
      <c r="J25" s="3"/>
    </row>
    <row r="26" spans="1:10" x14ac:dyDescent="0.35">
      <c r="I26" s="3"/>
      <c r="J26" s="3"/>
    </row>
    <row r="27" spans="1:10" x14ac:dyDescent="0.35">
      <c r="I27" s="3"/>
      <c r="J27" s="3"/>
    </row>
    <row r="28" spans="1:10" x14ac:dyDescent="0.35">
      <c r="I28" s="3"/>
      <c r="J28" s="3"/>
    </row>
    <row r="29" spans="1:10" x14ac:dyDescent="0.35">
      <c r="I29" s="3"/>
      <c r="J29" s="3"/>
    </row>
    <row r="30" spans="1:10" x14ac:dyDescent="0.35">
      <c r="I30" s="3"/>
      <c r="J30" s="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879fb4f-daef-4365-8484-7d2a8b275571">
      <Terms xmlns="http://schemas.microsoft.com/office/infopath/2007/PartnerControls"/>
    </lcf76f155ced4ddcb4097134ff3c332f>
    <TaxCatchAll xmlns="744cf4e6-513c-4614-9aca-848ed9a158d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ED95FC8666AB4EB23767893E8C1A28" ma:contentTypeVersion="19" ma:contentTypeDescription="Create a new document." ma:contentTypeScope="" ma:versionID="c8935e76804679fda03de7dd508f1f86">
  <xsd:schema xmlns:xsd="http://www.w3.org/2001/XMLSchema" xmlns:xs="http://www.w3.org/2001/XMLSchema" xmlns:p="http://schemas.microsoft.com/office/2006/metadata/properties" xmlns:ns2="6879fb4f-daef-4365-8484-7d2a8b275571" xmlns:ns3="744cf4e6-513c-4614-9aca-848ed9a158d1" targetNamespace="http://schemas.microsoft.com/office/2006/metadata/properties" ma:root="true" ma:fieldsID="1aeee73f9b8043b923c38e22d8cc28df" ns2:_="" ns3:_="">
    <xsd:import namespace="6879fb4f-daef-4365-8484-7d2a8b275571"/>
    <xsd:import namespace="744cf4e6-513c-4614-9aca-848ed9a158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9fb4f-daef-4365-8484-7d2a8b2755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365d8f1-fb56-4082-805f-9275d33158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cf4e6-513c-4614-9aca-848ed9a158d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51c4842-7e0e-497d-b773-7703deeeaab8}" ma:internalName="TaxCatchAll" ma:showField="CatchAllData" ma:web="744cf4e6-513c-4614-9aca-848ed9a158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D48AB1-8F40-4AA5-8911-BAC36A29CA2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ed81d79-29de-432e-a406-be3751c15fb8"/>
    <ds:schemaRef ds:uri="8bf5e734-b9f3-4f3c-ba42-5da6b4fe78b5"/>
  </ds:schemaRefs>
</ds:datastoreItem>
</file>

<file path=customXml/itemProps2.xml><?xml version="1.0" encoding="utf-8"?>
<ds:datastoreItem xmlns:ds="http://schemas.openxmlformats.org/officeDocument/2006/customXml" ds:itemID="{30843B9B-1943-43F7-A02C-B2B735B58AA0}"/>
</file>

<file path=customXml/itemProps3.xml><?xml version="1.0" encoding="utf-8"?>
<ds:datastoreItem xmlns:ds="http://schemas.openxmlformats.org/officeDocument/2006/customXml" ds:itemID="{B64DCA5B-B01B-40FB-89AD-C0571D9437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Bond Pricing</vt:lpstr>
      <vt:lpstr>Clean and Dirty Pricing</vt:lpstr>
      <vt:lpstr>Solution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Dunmore</dc:creator>
  <cp:keywords/>
  <dc:description/>
  <cp:lastModifiedBy>Madhav Sivaram</cp:lastModifiedBy>
  <cp:revision/>
  <dcterms:created xsi:type="dcterms:W3CDTF">2015-05-08T11:40:01Z</dcterms:created>
  <dcterms:modified xsi:type="dcterms:W3CDTF">2023-10-17T10:37:58Z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0x01010045ED95FC8666AB4EB23767893E8C1A28</vt:lpwstr>
  </property>
  <property fmtid="{D5CDD505-2E9C-101B-9397-08002B2CF9AE}" pid="3" name="MediaServiceImageTags">
    <vt:lpwstr/>
  </property>
</Properties>
</file>